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НТ ЖД\Общее собрание\"/>
    </mc:Choice>
  </mc:AlternateContent>
  <xr:revisionPtr revIDLastSave="0" documentId="13_ncr:1_{AA204119-608C-4936-8523-7D303229B8F6}" xr6:coauthVersionLast="46" xr6:coauthVersionMax="46" xr10:uidLastSave="{00000000-0000-0000-0000-000000000000}"/>
  <bookViews>
    <workbookView xWindow="-120" yWindow="-120" windowWidth="20730" windowHeight="11160" tabRatio="602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R13" i="1"/>
  <c r="F13" i="1" s="1"/>
  <c r="Q14" i="1"/>
  <c r="E14" i="1" s="1"/>
  <c r="R14" i="1"/>
  <c r="F14" i="1" s="1"/>
  <c r="P15" i="1"/>
  <c r="Q15" i="1"/>
  <c r="R15" i="1"/>
  <c r="F15" i="1" s="1"/>
  <c r="P16" i="1"/>
  <c r="D16" i="1" s="1"/>
  <c r="Q16" i="1"/>
  <c r="R16" i="1"/>
  <c r="P17" i="1"/>
  <c r="D17" i="1" s="1"/>
  <c r="Q17" i="1"/>
  <c r="E17" i="1" s="1"/>
  <c r="R17" i="1"/>
  <c r="F17" i="1" s="1"/>
  <c r="R65" i="1"/>
  <c r="F65" i="1" s="1"/>
  <c r="Q65" i="1"/>
  <c r="E65" i="1" s="1"/>
  <c r="P65" i="1"/>
  <c r="D65" i="1" s="1"/>
  <c r="R64" i="1"/>
  <c r="F64" i="1" s="1"/>
  <c r="Q64" i="1"/>
  <c r="E64" i="1" s="1"/>
  <c r="P64" i="1"/>
  <c r="D64" i="1" s="1"/>
  <c r="R63" i="1"/>
  <c r="F63" i="1" s="1"/>
  <c r="Q63" i="1"/>
  <c r="E63" i="1" s="1"/>
  <c r="P63" i="1"/>
  <c r="D63" i="1" s="1"/>
  <c r="R61" i="1"/>
  <c r="F61" i="1" s="1"/>
  <c r="Q61" i="1"/>
  <c r="E61" i="1" s="1"/>
  <c r="P61" i="1"/>
  <c r="D61" i="1" s="1"/>
  <c r="R60" i="1"/>
  <c r="F60" i="1" s="1"/>
  <c r="Q60" i="1"/>
  <c r="E60" i="1" s="1"/>
  <c r="P60" i="1"/>
  <c r="D60" i="1" s="1"/>
  <c r="R59" i="1"/>
  <c r="F59" i="1" s="1"/>
  <c r="Q59" i="1"/>
  <c r="E59" i="1" s="1"/>
  <c r="P59" i="1"/>
  <c r="D59" i="1" s="1"/>
  <c r="R58" i="1"/>
  <c r="F58" i="1" s="1"/>
  <c r="Q58" i="1"/>
  <c r="E58" i="1" s="1"/>
  <c r="P58" i="1"/>
  <c r="D58" i="1" s="1"/>
  <c r="R56" i="1"/>
  <c r="F56" i="1" s="1"/>
  <c r="Q56" i="1"/>
  <c r="E56" i="1" s="1"/>
  <c r="P56" i="1"/>
  <c r="D56" i="1" s="1"/>
  <c r="R55" i="1"/>
  <c r="F55" i="1" s="1"/>
  <c r="Q55" i="1"/>
  <c r="E55" i="1" s="1"/>
  <c r="P55" i="1"/>
  <c r="D55" i="1" s="1"/>
  <c r="R54" i="1"/>
  <c r="F54" i="1" s="1"/>
  <c r="Q54" i="1"/>
  <c r="E54" i="1" s="1"/>
  <c r="P54" i="1"/>
  <c r="D54" i="1" s="1"/>
  <c r="R52" i="1"/>
  <c r="F52" i="1" s="1"/>
  <c r="Q52" i="1"/>
  <c r="E52" i="1" s="1"/>
  <c r="D52" i="1"/>
  <c r="R51" i="1"/>
  <c r="F51" i="1" s="1"/>
  <c r="Q51" i="1"/>
  <c r="E51" i="1" s="1"/>
  <c r="P51" i="1"/>
  <c r="D51" i="1" s="1"/>
  <c r="R50" i="1"/>
  <c r="F50" i="1" s="1"/>
  <c r="Q50" i="1"/>
  <c r="E50" i="1" s="1"/>
  <c r="P50" i="1"/>
  <c r="D50" i="1" s="1"/>
  <c r="R49" i="1"/>
  <c r="F49" i="1" s="1"/>
  <c r="Q49" i="1"/>
  <c r="E49" i="1" s="1"/>
  <c r="P49" i="1"/>
  <c r="D49" i="1" s="1"/>
  <c r="R48" i="1"/>
  <c r="F48" i="1" s="1"/>
  <c r="Q48" i="1"/>
  <c r="E48" i="1" s="1"/>
  <c r="P48" i="1"/>
  <c r="D48" i="1" s="1"/>
  <c r="R46" i="1"/>
  <c r="F46" i="1" s="1"/>
  <c r="Q46" i="1"/>
  <c r="E46" i="1" s="1"/>
  <c r="P46" i="1"/>
  <c r="D46" i="1" s="1"/>
  <c r="R45" i="1"/>
  <c r="F45" i="1" s="1"/>
  <c r="Q45" i="1"/>
  <c r="E45" i="1" s="1"/>
  <c r="P45" i="1"/>
  <c r="D45" i="1" s="1"/>
  <c r="R44" i="1"/>
  <c r="F44" i="1" s="1"/>
  <c r="Q44" i="1"/>
  <c r="E44" i="1" s="1"/>
  <c r="P44" i="1"/>
  <c r="D44" i="1" s="1"/>
  <c r="R43" i="1"/>
  <c r="F43" i="1" s="1"/>
  <c r="Q43" i="1"/>
  <c r="E43" i="1" s="1"/>
  <c r="P43" i="1"/>
  <c r="D43" i="1" s="1"/>
  <c r="R42" i="1"/>
  <c r="F42" i="1" s="1"/>
  <c r="Q42" i="1"/>
  <c r="E42" i="1" s="1"/>
  <c r="P42" i="1"/>
  <c r="D42" i="1" s="1"/>
  <c r="R41" i="1"/>
  <c r="F41" i="1" s="1"/>
  <c r="Q41" i="1"/>
  <c r="E41" i="1" s="1"/>
  <c r="P41" i="1"/>
  <c r="D41" i="1" s="1"/>
  <c r="R40" i="1"/>
  <c r="F40" i="1" s="1"/>
  <c r="Q40" i="1"/>
  <c r="E40" i="1" s="1"/>
  <c r="P40" i="1"/>
  <c r="D40" i="1" s="1"/>
  <c r="R39" i="1"/>
  <c r="F39" i="1" s="1"/>
  <c r="Q39" i="1"/>
  <c r="E39" i="1" s="1"/>
  <c r="P39" i="1"/>
  <c r="D39" i="1" s="1"/>
  <c r="R38" i="1"/>
  <c r="F38" i="1" s="1"/>
  <c r="Q38" i="1"/>
  <c r="E38" i="1" s="1"/>
  <c r="P38" i="1"/>
  <c r="D38" i="1" s="1"/>
  <c r="R37" i="1"/>
  <c r="F37" i="1" s="1"/>
  <c r="Q37" i="1"/>
  <c r="E37" i="1" s="1"/>
  <c r="P37" i="1"/>
  <c r="D37" i="1" s="1"/>
  <c r="R36" i="1"/>
  <c r="F36" i="1" s="1"/>
  <c r="Q36" i="1"/>
  <c r="E36" i="1" s="1"/>
  <c r="P36" i="1"/>
  <c r="D36" i="1" s="1"/>
  <c r="R35" i="1"/>
  <c r="F35" i="1" s="1"/>
  <c r="Q35" i="1"/>
  <c r="E35" i="1" s="1"/>
  <c r="P35" i="1"/>
  <c r="D35" i="1" s="1"/>
  <c r="R34" i="1"/>
  <c r="F34" i="1" s="1"/>
  <c r="Q34" i="1"/>
  <c r="E34" i="1" s="1"/>
  <c r="P34" i="1"/>
  <c r="D34" i="1" s="1"/>
  <c r="R33" i="1"/>
  <c r="F33" i="1" s="1"/>
  <c r="Q33" i="1"/>
  <c r="E33" i="1" s="1"/>
  <c r="P33" i="1"/>
  <c r="D33" i="1" s="1"/>
  <c r="R32" i="1"/>
  <c r="F32" i="1" s="1"/>
  <c r="Q32" i="1"/>
  <c r="E32" i="1" s="1"/>
  <c r="P32" i="1"/>
  <c r="D32" i="1" s="1"/>
  <c r="R31" i="1"/>
  <c r="F31" i="1" s="1"/>
  <c r="Q31" i="1"/>
  <c r="E31" i="1" s="1"/>
  <c r="P31" i="1"/>
  <c r="D31" i="1" s="1"/>
  <c r="R30" i="1"/>
  <c r="F30" i="1" s="1"/>
  <c r="Q30" i="1"/>
  <c r="E30" i="1" s="1"/>
  <c r="P30" i="1"/>
  <c r="D30" i="1" s="1"/>
  <c r="R29" i="1"/>
  <c r="F29" i="1" s="1"/>
  <c r="Q29" i="1"/>
  <c r="E29" i="1" s="1"/>
  <c r="P29" i="1"/>
  <c r="D29" i="1" s="1"/>
  <c r="R27" i="1"/>
  <c r="F27" i="1" s="1"/>
  <c r="Q27" i="1"/>
  <c r="E27" i="1" s="1"/>
  <c r="P27" i="1"/>
  <c r="D27" i="1" s="1"/>
  <c r="R26" i="1"/>
  <c r="F26" i="1" s="1"/>
  <c r="Q26" i="1"/>
  <c r="E26" i="1" s="1"/>
  <c r="P26" i="1"/>
  <c r="D26" i="1" s="1"/>
  <c r="R25" i="1"/>
  <c r="F25" i="1" s="1"/>
  <c r="Q25" i="1"/>
  <c r="E25" i="1" s="1"/>
  <c r="P25" i="1"/>
  <c r="D25" i="1" s="1"/>
  <c r="R23" i="1"/>
  <c r="F23" i="1" s="1"/>
  <c r="Q23" i="1"/>
  <c r="E23" i="1" s="1"/>
  <c r="P23" i="1"/>
  <c r="D23" i="1" s="1"/>
  <c r="R22" i="1"/>
  <c r="F22" i="1" s="1"/>
  <c r="Q22" i="1"/>
  <c r="E22" i="1" s="1"/>
  <c r="P22" i="1"/>
  <c r="D22" i="1" s="1"/>
  <c r="R21" i="1"/>
  <c r="F21" i="1" s="1"/>
  <c r="Q21" i="1"/>
  <c r="E21" i="1" s="1"/>
  <c r="D21" i="1"/>
  <c r="R20" i="1"/>
  <c r="F20" i="1" s="1"/>
  <c r="Q20" i="1"/>
  <c r="E20" i="1" s="1"/>
  <c r="P20" i="1"/>
  <c r="D20" i="1" s="1"/>
  <c r="R19" i="1"/>
  <c r="F19" i="1" s="1"/>
  <c r="Q19" i="1"/>
  <c r="E19" i="1" s="1"/>
  <c r="P19" i="1"/>
  <c r="D19" i="1" s="1"/>
  <c r="F16" i="1"/>
  <c r="D15" i="1"/>
  <c r="D14" i="1"/>
  <c r="E13" i="1"/>
  <c r="P13" i="1"/>
  <c r="D13" i="1" s="1"/>
  <c r="R11" i="1"/>
  <c r="F11" i="1" s="1"/>
  <c r="Q11" i="1"/>
  <c r="E11" i="1" s="1"/>
  <c r="P11" i="1"/>
  <c r="D11" i="1" s="1"/>
  <c r="R10" i="1"/>
  <c r="F10" i="1" s="1"/>
  <c r="Q10" i="1"/>
  <c r="E10" i="1" s="1"/>
  <c r="P10" i="1"/>
  <c r="D10" i="1" s="1"/>
  <c r="R9" i="1"/>
  <c r="F9" i="1" s="1"/>
  <c r="Q9" i="1"/>
  <c r="E9" i="1" s="1"/>
  <c r="P9" i="1"/>
  <c r="D9" i="1" s="1"/>
  <c r="R8" i="1"/>
  <c r="F8" i="1" s="1"/>
  <c r="Q8" i="1"/>
  <c r="E8" i="1" s="1"/>
  <c r="P8" i="1"/>
  <c r="D8" i="1" s="1"/>
  <c r="R7" i="1"/>
  <c r="F7" i="1" s="1"/>
  <c r="Q7" i="1"/>
  <c r="E7" i="1" s="1"/>
  <c r="P7" i="1"/>
  <c r="D7" i="1" s="1"/>
  <c r="S15" i="1" l="1"/>
  <c r="E15" i="1"/>
  <c r="S13" i="1"/>
  <c r="S17" i="1"/>
  <c r="S16" i="1"/>
  <c r="E16" i="1"/>
  <c r="E66" i="1" s="1"/>
  <c r="S14" i="1"/>
  <c r="D66" i="1"/>
  <c r="F66" i="1"/>
  <c r="Q3" i="1"/>
  <c r="D3" i="1" s="1"/>
  <c r="R66" i="1" l="1"/>
  <c r="Q66" i="1"/>
  <c r="P66" i="1"/>
  <c r="AI4" i="1"/>
  <c r="AE7" i="1"/>
  <c r="AI7" i="1"/>
  <c r="AE8" i="1"/>
  <c r="AI8" i="1"/>
  <c r="AE9" i="1"/>
  <c r="AI9" i="1"/>
  <c r="AE10" i="1"/>
  <c r="AI10" i="1"/>
  <c r="AE11" i="1"/>
  <c r="AI11" i="1"/>
  <c r="AE13" i="1"/>
  <c r="AI13" i="1"/>
  <c r="AE14" i="1"/>
  <c r="AI14" i="1"/>
  <c r="AE15" i="1"/>
  <c r="AI15" i="1"/>
  <c r="AE16" i="1"/>
  <c r="AI16" i="1"/>
  <c r="AE17" i="1"/>
  <c r="AI17" i="1"/>
  <c r="AE19" i="1"/>
  <c r="AI19" i="1"/>
  <c r="AE20" i="1"/>
  <c r="AI20" i="1"/>
  <c r="AE21" i="1"/>
  <c r="AI21" i="1"/>
  <c r="AE22" i="1"/>
  <c r="AI22" i="1"/>
  <c r="AE23" i="1"/>
  <c r="AI23" i="1"/>
  <c r="AE25" i="1"/>
  <c r="AI25" i="1"/>
  <c r="AE26" i="1"/>
  <c r="AI26" i="1"/>
  <c r="AE27" i="1"/>
  <c r="AI27" i="1"/>
  <c r="AE29" i="1"/>
  <c r="AI29" i="1"/>
  <c r="AE30" i="1"/>
  <c r="AI30" i="1"/>
  <c r="AE31" i="1"/>
  <c r="AI31" i="1"/>
  <c r="AE32" i="1"/>
  <c r="AI32" i="1"/>
  <c r="AE33" i="1"/>
  <c r="AI33" i="1"/>
  <c r="AE34" i="1"/>
  <c r="AI34" i="1"/>
  <c r="AE35" i="1"/>
  <c r="AI35" i="1"/>
  <c r="AE36" i="1"/>
  <c r="AI36" i="1"/>
  <c r="AE37" i="1"/>
  <c r="AI37" i="1"/>
  <c r="AE38" i="1"/>
  <c r="AI38" i="1"/>
  <c r="AE39" i="1"/>
  <c r="AI39" i="1"/>
  <c r="AE40" i="1"/>
  <c r="AI40" i="1"/>
  <c r="AE41" i="1"/>
  <c r="AI41" i="1"/>
  <c r="AE42" i="1"/>
  <c r="AI42" i="1"/>
  <c r="AE43" i="1"/>
  <c r="AI43" i="1"/>
  <c r="AE44" i="1"/>
  <c r="AI44" i="1"/>
  <c r="AE45" i="1"/>
  <c r="AI45" i="1"/>
  <c r="AE46" i="1"/>
  <c r="AI46" i="1"/>
  <c r="AE48" i="1"/>
  <c r="AI48" i="1"/>
  <c r="AE49" i="1"/>
  <c r="AI49" i="1"/>
  <c r="AE50" i="1"/>
  <c r="AI50" i="1"/>
  <c r="AE51" i="1"/>
  <c r="AI51" i="1"/>
  <c r="AE52" i="1"/>
  <c r="AI52" i="1"/>
  <c r="AE53" i="1"/>
  <c r="AI53" i="1"/>
  <c r="AE54" i="1"/>
  <c r="AI54" i="1"/>
  <c r="AE55" i="1"/>
  <c r="AI55" i="1"/>
  <c r="AE56" i="1"/>
  <c r="AI56" i="1"/>
  <c r="AE58" i="1"/>
  <c r="AI58" i="1"/>
  <c r="AE59" i="1"/>
  <c r="AI59" i="1"/>
  <c r="AE60" i="1"/>
  <c r="AI60" i="1"/>
  <c r="AE61" i="1"/>
  <c r="AI61" i="1"/>
  <c r="AE63" i="1"/>
  <c r="AI63" i="1"/>
  <c r="AE64" i="1"/>
  <c r="AI64" i="1"/>
  <c r="AE65" i="1"/>
  <c r="AI65" i="1"/>
  <c r="AB66" i="1"/>
  <c r="AC66" i="1"/>
  <c r="AD66" i="1"/>
  <c r="AF66" i="1"/>
  <c r="AG66" i="1"/>
  <c r="AH66" i="1"/>
  <c r="AI67" i="1" l="1"/>
  <c r="AF67" i="1"/>
  <c r="AB67" i="1"/>
  <c r="AE67" i="1"/>
  <c r="S7" i="1" l="1"/>
  <c r="S8" i="1"/>
  <c r="S9" i="1"/>
  <c r="S10" i="1"/>
  <c r="S11" i="1"/>
  <c r="S19" i="1"/>
  <c r="S20" i="1"/>
  <c r="S21" i="1"/>
  <c r="S22" i="1"/>
  <c r="S23" i="1"/>
  <c r="S25" i="1"/>
  <c r="S26" i="1"/>
  <c r="S27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8" i="1"/>
  <c r="S49" i="1"/>
  <c r="S50" i="1"/>
  <c r="S51" i="1"/>
  <c r="S52" i="1"/>
  <c r="S54" i="1"/>
  <c r="S55" i="1"/>
  <c r="S56" i="1"/>
  <c r="S58" i="1"/>
  <c r="S59" i="1"/>
  <c r="S60" i="1"/>
  <c r="S61" i="1"/>
  <c r="S63" i="1"/>
  <c r="S64" i="1"/>
  <c r="S65" i="1"/>
  <c r="O65" i="1" l="1"/>
  <c r="O64" i="1"/>
  <c r="G66" i="1"/>
  <c r="K61" i="1" l="1"/>
  <c r="K48" i="1"/>
  <c r="K49" i="1"/>
  <c r="K50" i="1"/>
  <c r="K51" i="1"/>
  <c r="K52" i="1"/>
  <c r="K34" i="1"/>
  <c r="K37" i="1"/>
  <c r="K39" i="1"/>
  <c r="K40" i="1"/>
  <c r="K43" i="1"/>
  <c r="K32" i="1"/>
  <c r="K36" i="1"/>
  <c r="K35" i="1"/>
  <c r="Z66" i="1"/>
  <c r="Y66" i="1"/>
  <c r="AA65" i="1"/>
  <c r="AA64" i="1"/>
  <c r="AA63" i="1"/>
  <c r="AA61" i="1"/>
  <c r="AA60" i="1"/>
  <c r="AA59" i="1"/>
  <c r="AA58" i="1"/>
  <c r="AA56" i="1"/>
  <c r="AA55" i="1"/>
  <c r="AA54" i="1"/>
  <c r="AA53" i="1"/>
  <c r="AA52" i="1"/>
  <c r="AA51" i="1"/>
  <c r="AA50" i="1"/>
  <c r="AA49" i="1"/>
  <c r="AA48" i="1"/>
  <c r="AA46" i="1"/>
  <c r="AA45" i="1"/>
  <c r="AA44" i="1"/>
  <c r="AA43" i="1"/>
  <c r="AA42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7" i="1"/>
  <c r="AA26" i="1"/>
  <c r="AA25" i="1"/>
  <c r="AA23" i="1"/>
  <c r="AA22" i="1"/>
  <c r="AA21" i="1"/>
  <c r="AA20" i="1"/>
  <c r="AA19" i="1"/>
  <c r="AA17" i="1"/>
  <c r="AA16" i="1"/>
  <c r="AA15" i="1"/>
  <c r="AA14" i="1"/>
  <c r="AA13" i="1"/>
  <c r="AA11" i="1"/>
  <c r="AA10" i="1"/>
  <c r="AA9" i="1"/>
  <c r="AA8" i="1"/>
  <c r="V66" i="1"/>
  <c r="U66" i="1"/>
  <c r="W65" i="1"/>
  <c r="W64" i="1"/>
  <c r="W63" i="1"/>
  <c r="W61" i="1"/>
  <c r="W60" i="1"/>
  <c r="W59" i="1"/>
  <c r="W58" i="1"/>
  <c r="W56" i="1"/>
  <c r="W55" i="1"/>
  <c r="W54" i="1"/>
  <c r="W53" i="1"/>
  <c r="W52" i="1"/>
  <c r="W51" i="1"/>
  <c r="W50" i="1"/>
  <c r="W49" i="1"/>
  <c r="W48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7" i="1"/>
  <c r="W26" i="1"/>
  <c r="W25" i="1"/>
  <c r="W23" i="1"/>
  <c r="W22" i="1"/>
  <c r="W21" i="1"/>
  <c r="W20" i="1"/>
  <c r="W19" i="1"/>
  <c r="W17" i="1"/>
  <c r="W16" i="1"/>
  <c r="W15" i="1"/>
  <c r="W14" i="1"/>
  <c r="W13" i="1"/>
  <c r="W11" i="1"/>
  <c r="W10" i="1"/>
  <c r="W9" i="1"/>
  <c r="W8" i="1"/>
  <c r="N66" i="1"/>
  <c r="M66" i="1"/>
  <c r="O63" i="1"/>
  <c r="O61" i="1"/>
  <c r="O60" i="1"/>
  <c r="O59" i="1"/>
  <c r="O58" i="1"/>
  <c r="O56" i="1"/>
  <c r="O55" i="1"/>
  <c r="O54" i="1"/>
  <c r="O52" i="1"/>
  <c r="O51" i="1"/>
  <c r="O49" i="1"/>
  <c r="O48" i="1"/>
  <c r="O46" i="1"/>
  <c r="O45" i="1"/>
  <c r="O44" i="1"/>
  <c r="O43" i="1"/>
  <c r="O41" i="1"/>
  <c r="O39" i="1"/>
  <c r="O36" i="1"/>
  <c r="O32" i="1"/>
  <c r="O31" i="1"/>
  <c r="O27" i="1"/>
  <c r="O26" i="1"/>
  <c r="O25" i="1"/>
  <c r="O23" i="1"/>
  <c r="O22" i="1"/>
  <c r="O21" i="1"/>
  <c r="O20" i="1"/>
  <c r="O19" i="1"/>
  <c r="O17" i="1"/>
  <c r="O16" i="1"/>
  <c r="O15" i="1"/>
  <c r="O14" i="1"/>
  <c r="O11" i="1"/>
  <c r="O9" i="1"/>
  <c r="O7" i="1"/>
  <c r="K29" i="1"/>
  <c r="K46" i="1"/>
  <c r="K45" i="1"/>
  <c r="K44" i="1"/>
  <c r="K27" i="1"/>
  <c r="K17" i="1"/>
  <c r="G17" i="1" s="1"/>
  <c r="K16" i="1"/>
  <c r="G16" i="1" s="1"/>
  <c r="K15" i="1"/>
  <c r="G15" i="1" s="1"/>
  <c r="K14" i="1"/>
  <c r="G14" i="1" s="1"/>
  <c r="K41" i="1"/>
  <c r="K38" i="1"/>
  <c r="K33" i="1"/>
  <c r="K30" i="1"/>
  <c r="K26" i="1"/>
  <c r="K25" i="1"/>
  <c r="K22" i="1"/>
  <c r="G22" i="1" s="1"/>
  <c r="K20" i="1"/>
  <c r="K19" i="1"/>
  <c r="I66" i="1"/>
  <c r="K42" i="1"/>
  <c r="J66" i="1"/>
  <c r="K31" i="1"/>
  <c r="K23" i="1"/>
  <c r="K21" i="1"/>
  <c r="G25" i="1" l="1"/>
  <c r="G20" i="1"/>
  <c r="G45" i="1"/>
  <c r="G27" i="1"/>
  <c r="G26" i="1"/>
  <c r="G43" i="1"/>
  <c r="G21" i="1"/>
  <c r="G44" i="1"/>
  <c r="G49" i="1"/>
  <c r="G23" i="1"/>
  <c r="G36" i="1"/>
  <c r="G39" i="1"/>
  <c r="G52" i="1"/>
  <c r="G48" i="1"/>
  <c r="G31" i="1"/>
  <c r="G19" i="1"/>
  <c r="G41" i="1"/>
  <c r="G46" i="1"/>
  <c r="G32" i="1"/>
  <c r="G51" i="1"/>
  <c r="G61" i="1"/>
  <c r="O40" i="1"/>
  <c r="G40" i="1" s="1"/>
  <c r="O29" i="1"/>
  <c r="G29" i="1" s="1"/>
  <c r="O33" i="1"/>
  <c r="G33" i="1" s="1"/>
  <c r="O37" i="1"/>
  <c r="G37" i="1" s="1"/>
  <c r="O50" i="1"/>
  <c r="G50" i="1" s="1"/>
  <c r="O35" i="1"/>
  <c r="G35" i="1" s="1"/>
  <c r="AA41" i="1"/>
  <c r="O30" i="1"/>
  <c r="G30" i="1" s="1"/>
  <c r="O34" i="1"/>
  <c r="G34" i="1" s="1"/>
  <c r="O38" i="1"/>
  <c r="G38" i="1" s="1"/>
  <c r="O42" i="1"/>
  <c r="G42" i="1" s="1"/>
  <c r="K60" i="1"/>
  <c r="G60" i="1" s="1"/>
  <c r="K10" i="1"/>
  <c r="K54" i="1"/>
  <c r="G54" i="1" s="1"/>
  <c r="K63" i="1"/>
  <c r="G63" i="1" s="1"/>
  <c r="K7" i="1"/>
  <c r="G7" i="1" s="1"/>
  <c r="K11" i="1"/>
  <c r="G11" i="1" s="1"/>
  <c r="K55" i="1"/>
  <c r="G55" i="1" s="1"/>
  <c r="K64" i="1"/>
  <c r="G64" i="1" s="1"/>
  <c r="K59" i="1"/>
  <c r="G59" i="1" s="1"/>
  <c r="K9" i="1"/>
  <c r="G9" i="1" s="1"/>
  <c r="K8" i="1"/>
  <c r="K13" i="1"/>
  <c r="K56" i="1"/>
  <c r="G56" i="1" s="1"/>
  <c r="K65" i="1"/>
  <c r="G65" i="1" s="1"/>
  <c r="K58" i="1"/>
  <c r="G58" i="1" s="1"/>
  <c r="X66" i="1"/>
  <c r="X67" i="1" s="1"/>
  <c r="T66" i="1"/>
  <c r="T67" i="1" s="1"/>
  <c r="P67" i="1"/>
  <c r="AA7" i="1"/>
  <c r="W7" i="1"/>
  <c r="W67" i="1" s="1"/>
  <c r="O8" i="1"/>
  <c r="O10" i="1"/>
  <c r="O13" i="1"/>
  <c r="L66" i="1"/>
  <c r="L67" i="1" s="1"/>
  <c r="H66" i="1"/>
  <c r="C52" i="1" l="1"/>
  <c r="C14" i="1"/>
  <c r="G13" i="1"/>
  <c r="G8" i="1"/>
  <c r="G10" i="1"/>
  <c r="AA67" i="1"/>
  <c r="D67" i="1"/>
  <c r="K67" i="1"/>
  <c r="S67" i="1"/>
  <c r="H67" i="1"/>
  <c r="O67" i="1"/>
  <c r="C7" i="1" l="1"/>
  <c r="C8" i="1"/>
  <c r="C48" i="1"/>
  <c r="C25" i="1"/>
  <c r="C51" i="1"/>
  <c r="C13" i="1"/>
  <c r="C58" i="1"/>
  <c r="C39" i="1"/>
  <c r="C29" i="1"/>
  <c r="C54" i="1"/>
  <c r="C10" i="1"/>
  <c r="C36" i="1"/>
  <c r="C9" i="1"/>
  <c r="C64" i="1"/>
  <c r="C31" i="1"/>
  <c r="C20" i="1"/>
  <c r="C42" i="1"/>
  <c r="C65" i="1"/>
  <c r="C40" i="1"/>
  <c r="C35" i="1"/>
  <c r="C19" i="1"/>
  <c r="C41" i="1"/>
  <c r="C49" i="1"/>
  <c r="C56" i="1"/>
  <c r="C30" i="1"/>
  <c r="C55" i="1"/>
  <c r="C27" i="1"/>
  <c r="C63" i="1"/>
  <c r="C61" i="1"/>
  <c r="C33" i="1"/>
  <c r="C59" i="1"/>
  <c r="C11" i="1"/>
  <c r="C38" i="1"/>
  <c r="C60" i="1"/>
  <c r="C26" i="1"/>
  <c r="C37" i="1"/>
  <c r="G67" i="1"/>
</calcChain>
</file>

<file path=xl/sharedStrings.xml><?xml version="1.0" encoding="utf-8"?>
<sst xmlns="http://schemas.openxmlformats.org/spreadsheetml/2006/main" count="156" uniqueCount="125">
  <si>
    <t>Утвердить акты Ревизионной комиссии  за 2019-2020 г.г.</t>
  </si>
  <si>
    <t>Осуществлять мероприятия для перехода членов СНТ на прямые расчеты по электроэнергии для личного потребления садоводов.</t>
  </si>
  <si>
    <t>1. Сторожевая служба СНТ - 4 поста</t>
  </si>
  <si>
    <t>Утвердить отчет Председателя СНТ «Железнодорожник» за 2019-2021 гг.</t>
  </si>
  <si>
    <t>Утвердить отчет Правления СНТ «Железнодорожник»за 2019-2021 гг.</t>
  </si>
  <si>
    <t>Избрать Председателя СНТ «Железнодорожник» на 3 года:</t>
  </si>
  <si>
    <t>1. Калугин Игорь Владимирович, ул.2 ст</t>
  </si>
  <si>
    <t>2. Матис Кирилл Анатольевич, ул.23</t>
  </si>
  <si>
    <t>Определить состав правления СНТ в количестве:</t>
  </si>
  <si>
    <t>1. Пять (5) членов СНТ</t>
  </si>
  <si>
    <t>2. Семь (7) членов СНТ</t>
  </si>
  <si>
    <t xml:space="preserve">Избрать членов Правления СНТ «Железнодорожник»: </t>
  </si>
  <si>
    <t>2. Ботова Любовь Николаевна, ул.1 ср</t>
  </si>
  <si>
    <t>3. Васильева Ольга Николаевна, ул.18</t>
  </si>
  <si>
    <t>5. Калугин Игорь Владимирович, ул.2 ст</t>
  </si>
  <si>
    <t>7. Матис Кирилл Анатольевич,  ул.23</t>
  </si>
  <si>
    <t>8. Мордасова Тамара Никитична, ул.22</t>
  </si>
  <si>
    <t>9. Родионов Виталий Анатольевич, ул.7</t>
  </si>
  <si>
    <t>10. Рожков Владимир Николаевич, ул.18</t>
  </si>
  <si>
    <t>11. Рыжова Ирина Александровна, ул.16</t>
  </si>
  <si>
    <t>12. Соловьева Ирина Ильинична, ул.19</t>
  </si>
  <si>
    <t>13. Хакимов Рафаиль Муллаисхакович, ул.22</t>
  </si>
  <si>
    <t>14. Чапаева Виктория Анатольевна, ул.14</t>
  </si>
  <si>
    <t>2. Горовая Ольга Романовна, ул.26</t>
  </si>
  <si>
    <t>4. Регер Тамара Степановна, ул.27</t>
  </si>
  <si>
    <t>Утвердить приходно-расходную смету СНТ на 2021 год.</t>
  </si>
  <si>
    <t>Установить льготы по  уплате членских взносов на 2021 год:</t>
  </si>
  <si>
    <t>Утвердить размер целевых взносов на 2021 год в сумме 403 рубля за 1 участок</t>
  </si>
  <si>
    <t xml:space="preserve">Утвердить способ уведомления собственников о принятых общим собранием решениях и итогах голосования:  </t>
  </si>
  <si>
    <t>1.На информационной щите в здании правления СНТ (ул.2 ст).</t>
  </si>
  <si>
    <t>2. На официальном сайте товарищества https://sadbutaki.ru</t>
  </si>
  <si>
    <t>Принять  в члены СНТ «Железнодорожник» граждан, подавших заявления в период c апреля 2019 по октябрь 2021 г.</t>
  </si>
  <si>
    <t>Избрать членов ревизионной комиссии СНТ «Железнодорожник»:</t>
  </si>
  <si>
    <t>6\1</t>
  </si>
  <si>
    <t>6\2</t>
  </si>
  <si>
    <t>7\1</t>
  </si>
  <si>
    <t>7\2</t>
  </si>
  <si>
    <t>7\3</t>
  </si>
  <si>
    <t>8\1</t>
  </si>
  <si>
    <t>8\2</t>
  </si>
  <si>
    <t>8\3</t>
  </si>
  <si>
    <t>9\1</t>
  </si>
  <si>
    <t>9\2</t>
  </si>
  <si>
    <t>9\7</t>
  </si>
  <si>
    <t>9\3</t>
  </si>
  <si>
    <t>9\4</t>
  </si>
  <si>
    <t>9\5</t>
  </si>
  <si>
    <t>9\6</t>
  </si>
  <si>
    <t>9\8</t>
  </si>
  <si>
    <t>9\9</t>
  </si>
  <si>
    <t>9\10</t>
  </si>
  <si>
    <t>9\11</t>
  </si>
  <si>
    <t>9\12</t>
  </si>
  <si>
    <t>9\13</t>
  </si>
  <si>
    <t>9\14</t>
  </si>
  <si>
    <t>9\15</t>
  </si>
  <si>
    <t>10\1</t>
  </si>
  <si>
    <t>10\2</t>
  </si>
  <si>
    <t>10\3</t>
  </si>
  <si>
    <t>10\4</t>
  </si>
  <si>
    <t>10\5</t>
  </si>
  <si>
    <t>14\1</t>
  </si>
  <si>
    <t>14\2</t>
  </si>
  <si>
    <t>14\3</t>
  </si>
  <si>
    <t>14\4</t>
  </si>
  <si>
    <t>15\1</t>
  </si>
  <si>
    <t>15\2</t>
  </si>
  <si>
    <t>6\3</t>
  </si>
  <si>
    <t>6\4</t>
  </si>
  <si>
    <t>6\5</t>
  </si>
  <si>
    <t xml:space="preserve">ЗА </t>
  </si>
  <si>
    <t>ПРОТИВ</t>
  </si>
  <si>
    <t>ВОЗДЕРЖ</t>
  </si>
  <si>
    <t>Ч</t>
  </si>
  <si>
    <t>7\4</t>
  </si>
  <si>
    <t>7\5</t>
  </si>
  <si>
    <t>10\6</t>
  </si>
  <si>
    <t>9\16</t>
  </si>
  <si>
    <t>9\17</t>
  </si>
  <si>
    <t>9\18</t>
  </si>
  <si>
    <t>Определить форму охраны общей собственности СНТ и соблюдения правопорядка на территории СНТ на 2022 год:</t>
  </si>
  <si>
    <r>
      <t xml:space="preserve">1. ветеран войны, инвалид I,II групп  – </t>
    </r>
    <r>
      <rPr>
        <b/>
        <sz val="10"/>
        <color theme="1"/>
        <rFont val="Times New Roman"/>
        <family val="1"/>
        <charset val="204"/>
      </rPr>
      <t>30% суммы взноса.</t>
    </r>
  </si>
  <si>
    <r>
      <t xml:space="preserve">2. старший по улице, ответственный за скважину – </t>
    </r>
    <r>
      <rPr>
        <b/>
        <sz val="10"/>
        <color theme="1"/>
        <rFont val="Times New Roman"/>
        <family val="1"/>
        <charset val="204"/>
      </rPr>
      <t>3000 руб./год</t>
    </r>
  </si>
  <si>
    <r>
      <t xml:space="preserve">3. член Правления, член Ревизионной комиссии – </t>
    </r>
    <r>
      <rPr>
        <b/>
        <sz val="10"/>
        <color theme="1"/>
        <rFont val="Times New Roman"/>
        <family val="1"/>
        <charset val="204"/>
      </rPr>
      <t>7500 руб./год</t>
    </r>
  </si>
  <si>
    <r>
      <t xml:space="preserve">4. члену СНТ при уплате взносов в течение 14 дней после утверждения собранием размера взноса (при отсутствии долга у члена СНТ по взносам и электроэнергии) – </t>
    </r>
    <r>
      <rPr>
        <b/>
        <sz val="10"/>
        <color theme="1"/>
        <rFont val="Times New Roman"/>
        <family val="1"/>
        <charset val="204"/>
      </rPr>
      <t>10% членского взноса</t>
    </r>
  </si>
  <si>
    <r>
      <t>1.</t>
    </r>
    <r>
      <rPr>
        <sz val="10"/>
        <color rgb="FF000000"/>
        <rFont val="Times New Roman"/>
        <family val="1"/>
        <charset val="204"/>
      </rPr>
      <t xml:space="preserve"> Бирвенова Алина Александровна, ул.13</t>
    </r>
  </si>
  <si>
    <t>Хранить  протокол общего собрания и его приложений в здании правления СНТ «Железнодорожник» (ул.2 ст).</t>
  </si>
  <si>
    <t>Утвердить размер членских взносов на 2021 год в сумме 1994 рубля за 1 сотку</t>
  </si>
  <si>
    <t>норма голосов</t>
  </si>
  <si>
    <t>Контроль-ная сумма</t>
  </si>
  <si>
    <t xml:space="preserve">Контольные  цифры </t>
  </si>
  <si>
    <t>ВСЕГО ГОЛОСОВ</t>
  </si>
  <si>
    <t>ВОПРОСЫ ГОЛОСОВАНИЯ</t>
  </si>
  <si>
    <t>1. Анчугова Раиса Сергеевна, ул. Центральная</t>
  </si>
  <si>
    <t xml:space="preserve"> Общее повторное собрание 2021 года, очно- заочное голосование с 1 ноября  по 4 декабря  2021 года</t>
  </si>
  <si>
    <t>Заочное голосование  (1 часть)</t>
  </si>
  <si>
    <t>Заочное голосование  (2часть)</t>
  </si>
  <si>
    <t>Заочное голосование  (3 часть)</t>
  </si>
  <si>
    <t>Общее собрание правомочно.</t>
  </si>
  <si>
    <t>Кворум собрания (больше 50%)  есть.</t>
  </si>
  <si>
    <t>НАБЛЮДАТЕЛИ:</t>
  </si>
  <si>
    <t xml:space="preserve"> _____________________</t>
  </si>
  <si>
    <t>_____________________</t>
  </si>
  <si>
    <t xml:space="preserve"> ____________________</t>
  </si>
  <si>
    <t>ИТОГОВЫЙ ПРОТОКОЛ СЧЕТНОЙ КОМИССИИ СНТ "ЖЕЛЕЗНОДОРОЖНИК"</t>
  </si>
  <si>
    <t>2021 г.</t>
  </si>
  <si>
    <t xml:space="preserve">Заочное голосование (итог) </t>
  </si>
  <si>
    <r>
      <t>3. Лидер Александр Викторович, ул.8</t>
    </r>
    <r>
      <rPr>
        <b/>
        <sz val="10"/>
        <color theme="1"/>
        <rFont val="Times New Roman"/>
        <family val="1"/>
        <charset val="204"/>
      </rPr>
      <t xml:space="preserve"> СНЯЛ СВОЮ КАНДИДАТУРУ  04.12</t>
    </r>
  </si>
  <si>
    <r>
      <t>6. Каптелин Николай Викторович, ул.23</t>
    </r>
    <r>
      <rPr>
        <b/>
        <sz val="10"/>
        <color theme="1"/>
        <rFont val="Times New Roman"/>
        <family val="1"/>
        <charset val="204"/>
      </rPr>
      <t xml:space="preserve"> СНЯЛ СВОЮ КАНДИДАТУРУ  04.12</t>
    </r>
  </si>
  <si>
    <r>
      <t xml:space="preserve">4. Иванов Михаил Павлович, ул. 4к     </t>
    </r>
    <r>
      <rPr>
        <b/>
        <sz val="10"/>
        <color theme="1"/>
        <rFont val="Times New Roman"/>
        <family val="1"/>
        <charset val="204"/>
      </rPr>
      <t>СНЯЛ СВОЮ КАНДИДАТУРУ  04.12</t>
    </r>
  </si>
  <si>
    <t>ГЛАВНЫЕ ИТОГИ  общего повторного собрания 2021 года</t>
  </si>
  <si>
    <t>СЧЕТНАЯ КОМИССИЯ : (подсчет 13.12.2021)</t>
  </si>
  <si>
    <t xml:space="preserve">  Очное голосование -бюллетень</t>
  </si>
  <si>
    <t>13 декабря</t>
  </si>
  <si>
    <t>Очное голосование - "мандат"</t>
  </si>
  <si>
    <t>2.  ЧОП (дополнительное предложение при заочном голосовании)</t>
  </si>
  <si>
    <t>3.Иванов Михаил Павлович (дополнительное предложение при заочном голосовании)</t>
  </si>
  <si>
    <t>3. Кандидаты в правление, за которых проголосовали 2\3 участников собрания (дополнительное предложение при очном голосовании)</t>
  </si>
  <si>
    <t>5. Рыжова Ирина Александровна, ул.16 (доп. предложение при заочном голосовании)</t>
  </si>
  <si>
    <t xml:space="preserve">  _______________________</t>
  </si>
  <si>
    <t>_______________________</t>
  </si>
  <si>
    <t xml:space="preserve"> _______________________</t>
  </si>
  <si>
    <r>
      <rPr>
        <b/>
        <sz val="12"/>
        <color theme="1"/>
        <rFont val="Calibri"/>
        <family val="2"/>
        <charset val="204"/>
        <scheme val="minor"/>
      </rPr>
      <t>Итог голосо-вания</t>
    </r>
    <r>
      <rPr>
        <b/>
        <sz val="11"/>
        <color theme="1"/>
        <rFont val="Calibri"/>
        <family val="2"/>
        <charset val="204"/>
        <scheme val="minor"/>
      </rPr>
      <t>,    % голосу-ющих</t>
    </r>
  </si>
  <si>
    <t>С учетом доверенностей проголосовало  833  садовода - 62%</t>
  </si>
  <si>
    <t>Количество членов СНТ "Железнодорожник"  на начало общего собрания 2021 г. - 1340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</si>
</sst>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8" fillId="2" borderId="35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8" fillId="2" borderId="52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top"/>
    </xf>
    <xf numFmtId="0" fontId="8" fillId="2" borderId="32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44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0" fillId="2" borderId="32" xfId="0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2" borderId="33" xfId="0" applyFill="1" applyBorder="1" applyAlignment="1">
      <alignment horizontal="center" vertical="top"/>
    </xf>
    <xf numFmtId="0" fontId="0" fillId="2" borderId="55" xfId="0" applyFill="1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14" fillId="0" borderId="17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0" fillId="2" borderId="11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27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7" xfId="0" applyBorder="1" applyAlignment="1">
      <alignment vertical="top"/>
    </xf>
    <xf numFmtId="0" fontId="1" fillId="0" borderId="21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47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49" xfId="0" applyFill="1" applyBorder="1" applyAlignment="1">
      <alignment horizontal="center" vertical="top"/>
    </xf>
    <xf numFmtId="0" fontId="0" fillId="2" borderId="39" xfId="0" applyFill="1" applyBorder="1" applyAlignment="1">
      <alignment horizontal="center" vertical="top"/>
    </xf>
    <xf numFmtId="0" fontId="0" fillId="2" borderId="56" xfId="0" applyFill="1" applyBorder="1" applyAlignment="1">
      <alignment horizontal="center" vertical="top"/>
    </xf>
    <xf numFmtId="0" fontId="4" fillId="2" borderId="29" xfId="0" applyFont="1" applyFill="1" applyBorder="1"/>
    <xf numFmtId="0" fontId="13" fillId="0" borderId="0" xfId="0" applyFont="1"/>
    <xf numFmtId="0" fontId="16" fillId="0" borderId="0" xfId="0" applyFont="1"/>
    <xf numFmtId="0" fontId="0" fillId="5" borderId="13" xfId="0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0" fillId="5" borderId="14" xfId="0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0" fontId="0" fillId="6" borderId="13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0" fillId="6" borderId="14" xfId="0" applyFill="1" applyBorder="1" applyAlignment="1">
      <alignment horizontal="center" vertical="top"/>
    </xf>
    <xf numFmtId="0" fontId="0" fillId="6" borderId="9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0" fillId="4" borderId="21" xfId="0" applyFill="1" applyBorder="1" applyAlignment="1">
      <alignment horizontal="center" vertical="top"/>
    </xf>
    <xf numFmtId="0" fontId="0" fillId="4" borderId="45" xfId="0" applyFill="1" applyBorder="1" applyAlignment="1">
      <alignment horizontal="center" vertical="top"/>
    </xf>
    <xf numFmtId="0" fontId="0" fillId="4" borderId="49" xfId="0" applyFill="1" applyBorder="1" applyAlignment="1">
      <alignment horizontal="center" vertical="top"/>
    </xf>
    <xf numFmtId="0" fontId="0" fillId="4" borderId="39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4" borderId="40" xfId="0" applyFill="1" applyBorder="1" applyAlignment="1">
      <alignment horizontal="center" vertical="top"/>
    </xf>
    <xf numFmtId="0" fontId="0" fillId="7" borderId="11" xfId="0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0" fillId="7" borderId="27" xfId="0" applyFill="1" applyBorder="1" applyAlignment="1">
      <alignment vertical="top"/>
    </xf>
    <xf numFmtId="0" fontId="0" fillId="7" borderId="21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0" fillId="0" borderId="57" xfId="0" applyBorder="1" applyAlignment="1">
      <alignment horizontal="center"/>
    </xf>
    <xf numFmtId="0" fontId="1" fillId="0" borderId="49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0" fontId="12" fillId="0" borderId="0" xfId="0" applyFont="1"/>
    <xf numFmtId="0" fontId="1" fillId="2" borderId="20" xfId="0" applyFont="1" applyFill="1" applyBorder="1" applyAlignment="1">
      <alignment horizontal="center" vertical="top"/>
    </xf>
    <xf numFmtId="0" fontId="0" fillId="2" borderId="0" xfId="0" applyFill="1"/>
    <xf numFmtId="0" fontId="0" fillId="2" borderId="58" xfId="0" applyFill="1" applyBorder="1" applyAlignment="1">
      <alignment horizontal="center" vertical="top"/>
    </xf>
    <xf numFmtId="0" fontId="0" fillId="2" borderId="40" xfId="0" applyFill="1" applyBorder="1" applyAlignment="1">
      <alignment horizontal="center" vertical="top"/>
    </xf>
    <xf numFmtId="0" fontId="0" fillId="2" borderId="41" xfId="0" applyFill="1" applyBorder="1" applyAlignment="1">
      <alignment horizontal="center" vertical="top"/>
    </xf>
    <xf numFmtId="0" fontId="0" fillId="2" borderId="63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9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60" xfId="0" applyFill="1" applyBorder="1" applyAlignment="1">
      <alignment horizontal="center" vertical="top"/>
    </xf>
    <xf numFmtId="0" fontId="0" fillId="2" borderId="62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61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8" borderId="13" xfId="0" applyFill="1" applyBorder="1" applyAlignment="1">
      <alignment horizontal="center" vertical="top"/>
    </xf>
    <xf numFmtId="0" fontId="0" fillId="8" borderId="5" xfId="0" applyFill="1" applyBorder="1" applyAlignment="1">
      <alignment horizontal="center" vertical="top"/>
    </xf>
    <xf numFmtId="0" fontId="0" fillId="8" borderId="14" xfId="0" applyFill="1" applyBorder="1" applyAlignment="1">
      <alignment horizontal="center" vertical="top"/>
    </xf>
    <xf numFmtId="0" fontId="7" fillId="2" borderId="1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2" fillId="2" borderId="0" xfId="0" applyFont="1" applyFill="1" applyAlignment="1"/>
    <xf numFmtId="0" fontId="13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5" fillId="2" borderId="12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vertical="center" wrapText="1"/>
    </xf>
    <xf numFmtId="16" fontId="4" fillId="2" borderId="29" xfId="0" applyNumberFormat="1" applyFont="1" applyFill="1" applyBorder="1" applyAlignment="1">
      <alignment horizontal="center" vertical="center" wrapText="1"/>
    </xf>
    <xf numFmtId="16" fontId="4" fillId="2" borderId="9" xfId="0" applyNumberFormat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left"/>
    </xf>
    <xf numFmtId="16" fontId="4" fillId="2" borderId="3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1" fillId="2" borderId="37" xfId="1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2" fillId="2" borderId="57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2" fillId="2" borderId="12" xfId="0" applyFont="1" applyFill="1" applyBorder="1" applyAlignment="1">
      <alignment horizontal="left" vertical="top"/>
    </xf>
    <xf numFmtId="0" fontId="0" fillId="0" borderId="67" xfId="0" applyBorder="1" applyAlignment="1">
      <alignment horizontal="center" vertical="top"/>
    </xf>
    <xf numFmtId="0" fontId="10" fillId="0" borderId="68" xfId="0" applyFont="1" applyBorder="1" applyAlignment="1">
      <alignment horizontal="center" vertical="top"/>
    </xf>
    <xf numFmtId="0" fontId="3" fillId="2" borderId="20" xfId="0" applyFont="1" applyFill="1" applyBorder="1" applyAlignment="1"/>
    <xf numFmtId="0" fontId="1" fillId="2" borderId="64" xfId="0" applyFont="1" applyFill="1" applyBorder="1" applyAlignment="1">
      <alignment horizontal="center" vertical="top"/>
    </xf>
    <xf numFmtId="0" fontId="0" fillId="4" borderId="70" xfId="0" applyFill="1" applyBorder="1" applyAlignment="1">
      <alignment horizontal="center" vertical="top"/>
    </xf>
    <xf numFmtId="0" fontId="0" fillId="7" borderId="64" xfId="0" applyFill="1" applyBorder="1" applyAlignment="1">
      <alignment horizontal="center" vertical="top"/>
    </xf>
    <xf numFmtId="0" fontId="0" fillId="4" borderId="73" xfId="0" applyFill="1" applyBorder="1" applyAlignment="1">
      <alignment horizontal="center" vertical="top"/>
    </xf>
    <xf numFmtId="0" fontId="0" fillId="4" borderId="67" xfId="0" applyFill="1" applyBorder="1" applyAlignment="1">
      <alignment horizontal="center" vertical="top"/>
    </xf>
    <xf numFmtId="0" fontId="0" fillId="4" borderId="74" xfId="0" applyFill="1" applyBorder="1" applyAlignment="1">
      <alignment horizontal="center" vertical="top"/>
    </xf>
    <xf numFmtId="0" fontId="0" fillId="4" borderId="64" xfId="0" applyFill="1" applyBorder="1" applyAlignment="1">
      <alignment horizontal="center" vertical="top"/>
    </xf>
    <xf numFmtId="0" fontId="0" fillId="4" borderId="72" xfId="0" applyFill="1" applyBorder="1" applyAlignment="1">
      <alignment horizontal="center" vertical="top"/>
    </xf>
    <xf numFmtId="0" fontId="18" fillId="2" borderId="27" xfId="0" applyFont="1" applyFill="1" applyBorder="1" applyAlignment="1">
      <alignment vertical="top" wrapText="1"/>
    </xf>
    <xf numFmtId="0" fontId="18" fillId="2" borderId="44" xfId="0" applyFont="1" applyFill="1" applyBorder="1" applyAlignment="1">
      <alignment horizontal="center" vertical="top"/>
    </xf>
    <xf numFmtId="0" fontId="18" fillId="2" borderId="45" xfId="0" applyFont="1" applyFill="1" applyBorder="1" applyAlignment="1">
      <alignment horizontal="center" vertical="top"/>
    </xf>
    <xf numFmtId="0" fontId="18" fillId="2" borderId="46" xfId="0" applyFont="1" applyFill="1" applyBorder="1" applyAlignment="1">
      <alignment horizontal="center" vertical="top"/>
    </xf>
    <xf numFmtId="0" fontId="17" fillId="2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left" vertical="center" wrapText="1"/>
    </xf>
    <xf numFmtId="0" fontId="17" fillId="2" borderId="55" xfId="0" applyFont="1" applyFill="1" applyBorder="1" applyAlignment="1"/>
    <xf numFmtId="0" fontId="18" fillId="2" borderId="5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left" vertical="top" wrapText="1"/>
    </xf>
    <xf numFmtId="0" fontId="0" fillId="7" borderId="70" xfId="0" applyFill="1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0" fillId="2" borderId="20" xfId="0" applyFill="1" applyBorder="1" applyAlignment="1">
      <alignment vertical="top"/>
    </xf>
    <xf numFmtId="0" fontId="0" fillId="2" borderId="21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9" fontId="1" fillId="2" borderId="1" xfId="0" applyNumberFormat="1" applyFont="1" applyFill="1" applyBorder="1" applyAlignment="1">
      <alignment horizontal="center" vertical="top" wrapText="1"/>
    </xf>
    <xf numFmtId="9" fontId="1" fillId="2" borderId="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9" fontId="1" fillId="2" borderId="75" xfId="0" applyNumberFormat="1" applyFont="1" applyFill="1" applyBorder="1" applyAlignment="1">
      <alignment horizontal="center" vertical="top" wrapText="1"/>
    </xf>
    <xf numFmtId="9" fontId="1" fillId="2" borderId="66" xfId="0" applyNumberFormat="1" applyFont="1" applyFill="1" applyBorder="1" applyAlignment="1">
      <alignment horizontal="center" vertical="top" wrapText="1"/>
    </xf>
    <xf numFmtId="0" fontId="0" fillId="2" borderId="66" xfId="0" applyFont="1" applyFill="1" applyBorder="1" applyAlignment="1">
      <alignment horizontal="left" vertical="center" wrapText="1"/>
    </xf>
    <xf numFmtId="0" fontId="0" fillId="2" borderId="66" xfId="0" applyFont="1" applyFill="1" applyBorder="1" applyAlignment="1">
      <alignment horizontal="left"/>
    </xf>
    <xf numFmtId="0" fontId="0" fillId="2" borderId="66" xfId="0" applyFont="1" applyFill="1" applyBorder="1"/>
    <xf numFmtId="9" fontId="1" fillId="8" borderId="66" xfId="0" applyNumberFormat="1" applyFont="1" applyFill="1" applyBorder="1" applyAlignment="1">
      <alignment horizontal="center" vertical="top" wrapText="1"/>
    </xf>
    <xf numFmtId="0" fontId="6" fillId="2" borderId="38" xfId="0" applyFont="1" applyFill="1" applyBorder="1" applyAlignment="1">
      <alignment horizontal="left"/>
    </xf>
    <xf numFmtId="0" fontId="0" fillId="2" borderId="69" xfId="0" applyFont="1" applyFill="1" applyBorder="1" applyAlignment="1">
      <alignment horizontal="left"/>
    </xf>
    <xf numFmtId="0" fontId="8" fillId="2" borderId="5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69" xfId="0" applyFont="1" applyFill="1" applyBorder="1" applyAlignment="1">
      <alignment horizontal="left" vertical="center" wrapText="1"/>
    </xf>
    <xf numFmtId="0" fontId="8" fillId="2" borderId="5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4" fillId="2" borderId="30" xfId="0" applyFont="1" applyFill="1" applyBorder="1" applyAlignment="1">
      <alignment horizontal="center" vertical="center" wrapText="1"/>
    </xf>
    <xf numFmtId="9" fontId="1" fillId="2" borderId="69" xfId="0" applyNumberFormat="1" applyFont="1" applyFill="1" applyBorder="1" applyAlignment="1">
      <alignment horizontal="center" vertical="top" wrapText="1"/>
    </xf>
    <xf numFmtId="0" fontId="8" fillId="8" borderId="43" xfId="0" applyFont="1" applyFill="1" applyBorder="1" applyAlignment="1">
      <alignment horizontal="left" vertical="center" wrapText="1"/>
    </xf>
    <xf numFmtId="0" fontId="0" fillId="8" borderId="66" xfId="0" applyFont="1" applyFill="1" applyBorder="1" applyAlignment="1">
      <alignment horizontal="left" vertical="center" wrapText="1"/>
    </xf>
    <xf numFmtId="0" fontId="4" fillId="2" borderId="32" xfId="0" applyFont="1" applyFill="1" applyBorder="1"/>
    <xf numFmtId="0" fontId="4" fillId="2" borderId="75" xfId="0" applyFont="1" applyFill="1" applyBorder="1" applyAlignment="1">
      <alignment horizontal="center" vertical="center" wrapText="1"/>
    </xf>
    <xf numFmtId="0" fontId="0" fillId="8" borderId="62" xfId="0" applyFill="1" applyBorder="1" applyAlignment="1">
      <alignment horizontal="center" vertical="top"/>
    </xf>
    <xf numFmtId="0" fontId="0" fillId="2" borderId="71" xfId="0" applyFont="1" applyFill="1" applyBorder="1" applyAlignment="1">
      <alignment horizontal="center" vertical="top"/>
    </xf>
    <xf numFmtId="0" fontId="0" fillId="2" borderId="39" xfId="0" applyFont="1" applyFill="1" applyBorder="1" applyAlignment="1">
      <alignment horizontal="center" vertical="top"/>
    </xf>
    <xf numFmtId="0" fontId="0" fillId="2" borderId="28" xfId="0" applyFont="1" applyFill="1" applyBorder="1" applyAlignment="1">
      <alignment horizontal="center" vertical="top"/>
    </xf>
    <xf numFmtId="0" fontId="0" fillId="2" borderId="51" xfId="0" applyFont="1" applyFill="1" applyBorder="1" applyAlignment="1">
      <alignment horizontal="center" vertical="top"/>
    </xf>
    <xf numFmtId="0" fontId="0" fillId="2" borderId="49" xfId="0" applyFont="1" applyFill="1" applyBorder="1" applyAlignment="1">
      <alignment horizontal="center" vertical="top"/>
    </xf>
    <xf numFmtId="0" fontId="0" fillId="2" borderId="56" xfId="0" applyFont="1" applyFill="1" applyBorder="1" applyAlignment="1">
      <alignment horizontal="center" vertical="top"/>
    </xf>
    <xf numFmtId="0" fontId="0" fillId="2" borderId="28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right"/>
    </xf>
    <xf numFmtId="0" fontId="1" fillId="4" borderId="4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center" vertical="top"/>
    </xf>
    <xf numFmtId="0" fontId="13" fillId="4" borderId="10" xfId="0" applyFont="1" applyFill="1" applyBorder="1" applyAlignment="1">
      <alignment horizontal="center" vertical="top"/>
    </xf>
    <xf numFmtId="0" fontId="13" fillId="4" borderId="27" xfId="0" applyFont="1" applyFill="1" applyBorder="1" applyAlignment="1">
      <alignment horizontal="center" vertical="top"/>
    </xf>
    <xf numFmtId="0" fontId="10" fillId="4" borderId="50" xfId="0" applyFont="1" applyFill="1" applyBorder="1" applyAlignment="1">
      <alignment horizontal="center" vertical="top" wrapText="1"/>
    </xf>
    <xf numFmtId="0" fontId="1" fillId="4" borderId="44" xfId="0" applyFont="1" applyFill="1" applyBorder="1" applyAlignment="1">
      <alignment horizontal="center" vertical="top"/>
    </xf>
    <xf numFmtId="0" fontId="1" fillId="4" borderId="45" xfId="0" applyFont="1" applyFill="1" applyBorder="1" applyAlignment="1">
      <alignment horizontal="center" vertical="top"/>
    </xf>
    <xf numFmtId="0" fontId="1" fillId="4" borderId="46" xfId="0" applyFont="1" applyFill="1" applyBorder="1" applyAlignment="1">
      <alignment horizontal="center" vertical="top"/>
    </xf>
    <xf numFmtId="0" fontId="1" fillId="4" borderId="20" xfId="0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/>
    </xf>
    <xf numFmtId="0" fontId="1" fillId="4" borderId="2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left" vertical="top" wrapText="1"/>
    </xf>
    <xf numFmtId="0" fontId="10" fillId="4" borderId="63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4" borderId="27" xfId="0" applyFont="1" applyFill="1" applyBorder="1" applyAlignment="1">
      <alignment horizontal="center" vertical="top"/>
    </xf>
    <xf numFmtId="0" fontId="0" fillId="4" borderId="28" xfId="0" applyFill="1" applyBorder="1" applyAlignment="1">
      <alignment horizontal="center" vertical="top"/>
    </xf>
    <xf numFmtId="0" fontId="10" fillId="4" borderId="5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dbutak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8"/>
  <sheetViews>
    <sheetView tabSelected="1" zoomScale="73" zoomScaleNormal="73" workbookViewId="0">
      <pane xSplit="7" ySplit="6" topLeftCell="I7" activePane="bottomRight" state="frozen"/>
      <selection pane="topRight" activeCell="G1" sqref="G1"/>
      <selection pane="bottomLeft" activeCell="A6" sqref="A6"/>
      <selection pane="bottomRight" activeCell="E73" sqref="E73"/>
    </sheetView>
  </sheetViews>
  <sheetFormatPr defaultRowHeight="15" x14ac:dyDescent="0.25"/>
  <cols>
    <col min="1" max="1" width="5.42578125" customWidth="1"/>
    <col min="2" max="2" width="71.140625" customWidth="1"/>
    <col min="3" max="3" width="10.140625" customWidth="1"/>
    <col min="4" max="4" width="9.42578125" customWidth="1"/>
    <col min="5" max="5" width="10.85546875" customWidth="1"/>
    <col min="6" max="6" width="14.7109375" customWidth="1"/>
    <col min="7" max="7" width="11.42578125" customWidth="1"/>
    <col min="8" max="8" width="8.7109375" customWidth="1"/>
    <col min="9" max="9" width="10.140625" customWidth="1"/>
    <col min="10" max="10" width="12" customWidth="1"/>
    <col min="11" max="11" width="10" customWidth="1"/>
    <col min="13" max="13" width="12.140625" customWidth="1"/>
    <col min="14" max="14" width="12.7109375" customWidth="1"/>
    <col min="17" max="17" width="10.7109375" customWidth="1"/>
    <col min="18" max="18" width="12" customWidth="1"/>
    <col min="20" max="22" width="0" hidden="1" customWidth="1"/>
    <col min="23" max="23" width="10.42578125" hidden="1" customWidth="1"/>
    <col min="24" max="26" width="0" hidden="1" customWidth="1"/>
    <col min="27" max="27" width="10.5703125" hidden="1" customWidth="1"/>
    <col min="28" max="30" width="9.140625" hidden="1" customWidth="1"/>
    <col min="31" max="31" width="8.85546875" hidden="1" customWidth="1"/>
    <col min="32" max="35" width="9.140625" hidden="1" customWidth="1"/>
  </cols>
  <sheetData>
    <row r="1" spans="1:35" ht="18.75" x14ac:dyDescent="0.3">
      <c r="A1" s="127"/>
      <c r="B1" s="152" t="s">
        <v>104</v>
      </c>
      <c r="C1" s="152"/>
      <c r="D1" s="153"/>
      <c r="E1" s="153"/>
      <c r="F1" s="154" t="s">
        <v>113</v>
      </c>
      <c r="G1" s="230" t="s">
        <v>105</v>
      </c>
      <c r="H1" s="154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35" ht="30.75" customHeight="1" thickBot="1" x14ac:dyDescent="0.3">
      <c r="A2" s="127"/>
      <c r="B2" s="155" t="s">
        <v>94</v>
      </c>
      <c r="C2" s="155"/>
      <c r="D2" s="152"/>
      <c r="E2" s="156"/>
      <c r="F2" s="153"/>
      <c r="G2" s="127"/>
      <c r="H2" s="157"/>
      <c r="I2" s="157"/>
      <c r="J2" s="157"/>
      <c r="K2" s="127"/>
      <c r="L2" s="127"/>
      <c r="M2" s="127"/>
      <c r="N2" s="127"/>
      <c r="O2" s="127"/>
      <c r="P2" s="127"/>
      <c r="Q2" s="127"/>
      <c r="R2" s="127"/>
      <c r="S2" s="127"/>
    </row>
    <row r="3" spans="1:35" ht="26.25" customHeight="1" thickBot="1" x14ac:dyDescent="0.3">
      <c r="A3" s="158"/>
      <c r="B3" s="158"/>
      <c r="C3" s="231" t="s">
        <v>122</v>
      </c>
      <c r="D3" s="232">
        <f>I3+M3+Q3</f>
        <v>833</v>
      </c>
      <c r="E3" s="233"/>
      <c r="F3" s="234"/>
      <c r="G3" s="235" t="s">
        <v>89</v>
      </c>
      <c r="H3" s="236">
        <v>1</v>
      </c>
      <c r="I3" s="237">
        <v>12</v>
      </c>
      <c r="J3" s="238"/>
      <c r="K3" s="235" t="s">
        <v>89</v>
      </c>
      <c r="L3" s="239">
        <v>2</v>
      </c>
      <c r="M3" s="240">
        <v>164</v>
      </c>
      <c r="N3" s="241"/>
      <c r="O3" s="235" t="s">
        <v>89</v>
      </c>
      <c r="P3" s="239">
        <v>3</v>
      </c>
      <c r="Q3" s="240">
        <f>U3+Y3+AC3</f>
        <v>657</v>
      </c>
      <c r="R3" s="241"/>
      <c r="S3" s="235" t="s">
        <v>89</v>
      </c>
      <c r="T3" s="177">
        <v>4</v>
      </c>
      <c r="U3" s="69">
        <v>38</v>
      </c>
      <c r="V3" s="70"/>
      <c r="W3" s="61"/>
      <c r="X3" s="126">
        <v>5</v>
      </c>
      <c r="Y3" s="69">
        <v>262</v>
      </c>
      <c r="Z3" s="70"/>
      <c r="AA3" s="61"/>
      <c r="AB3" s="74">
        <v>6</v>
      </c>
      <c r="AC3" s="69">
        <v>357</v>
      </c>
      <c r="AD3" s="70"/>
      <c r="AE3" s="61" t="s">
        <v>88</v>
      </c>
      <c r="AF3" s="74">
        <v>7</v>
      </c>
      <c r="AG3" s="69"/>
      <c r="AH3" s="70"/>
      <c r="AI3" s="61" t="s">
        <v>88</v>
      </c>
    </row>
    <row r="4" spans="1:35" ht="26.25" customHeight="1" thickBot="1" x14ac:dyDescent="0.3">
      <c r="A4" s="158"/>
      <c r="B4" s="158"/>
      <c r="C4" s="242"/>
      <c r="D4" s="232" t="s">
        <v>91</v>
      </c>
      <c r="E4" s="233"/>
      <c r="F4" s="234"/>
      <c r="G4" s="243"/>
      <c r="H4" s="244" t="s">
        <v>112</v>
      </c>
      <c r="I4" s="245"/>
      <c r="J4" s="246"/>
      <c r="K4" s="243"/>
      <c r="L4" s="244" t="s">
        <v>114</v>
      </c>
      <c r="M4" s="245"/>
      <c r="N4" s="246"/>
      <c r="O4" s="243"/>
      <c r="P4" s="244" t="s">
        <v>106</v>
      </c>
      <c r="Q4" s="245"/>
      <c r="R4" s="246"/>
      <c r="S4" s="243"/>
      <c r="T4" s="115" t="s">
        <v>96</v>
      </c>
      <c r="U4" s="115"/>
      <c r="V4" s="115"/>
      <c r="W4" s="62"/>
      <c r="X4" s="114" t="s">
        <v>97</v>
      </c>
      <c r="Y4" s="115"/>
      <c r="Z4" s="115"/>
      <c r="AA4" s="62"/>
      <c r="AB4" s="114" t="s">
        <v>95</v>
      </c>
      <c r="AC4" s="115"/>
      <c r="AD4" s="115"/>
      <c r="AE4" s="62"/>
      <c r="AF4" s="119"/>
      <c r="AG4" s="120"/>
      <c r="AH4" s="121"/>
      <c r="AI4" s="62">
        <f>AH3*38</f>
        <v>0</v>
      </c>
    </row>
    <row r="5" spans="1:35" ht="45.75" customHeight="1" thickBot="1" x14ac:dyDescent="0.3">
      <c r="A5" s="158"/>
      <c r="B5" s="158"/>
      <c r="C5" s="242"/>
      <c r="D5" s="102"/>
      <c r="E5" s="103"/>
      <c r="F5" s="247"/>
      <c r="G5" s="248"/>
      <c r="H5" s="102"/>
      <c r="I5" s="103"/>
      <c r="J5" s="247"/>
      <c r="K5" s="248"/>
      <c r="L5" s="102"/>
      <c r="M5" s="103"/>
      <c r="N5" s="247"/>
      <c r="O5" s="248"/>
      <c r="P5" s="102"/>
      <c r="Q5" s="103"/>
      <c r="R5" s="247"/>
      <c r="S5" s="248"/>
      <c r="T5" s="174"/>
      <c r="U5" s="17"/>
      <c r="V5" s="29"/>
      <c r="W5" s="117" t="s">
        <v>89</v>
      </c>
      <c r="X5" s="16" t="s">
        <v>73</v>
      </c>
      <c r="Y5" s="17"/>
      <c r="Z5" s="29"/>
      <c r="AA5" s="117" t="s">
        <v>89</v>
      </c>
      <c r="AB5" s="16" t="s">
        <v>73</v>
      </c>
      <c r="AC5" s="17"/>
      <c r="AD5" s="29"/>
      <c r="AE5" s="117" t="s">
        <v>89</v>
      </c>
      <c r="AF5" s="16" t="s">
        <v>73</v>
      </c>
      <c r="AG5" s="17"/>
      <c r="AH5" s="29"/>
      <c r="AI5" s="117" t="s">
        <v>89</v>
      </c>
    </row>
    <row r="6" spans="1:35" ht="18" thickBot="1" x14ac:dyDescent="0.3">
      <c r="A6" s="176"/>
      <c r="B6" s="192" t="s">
        <v>92</v>
      </c>
      <c r="C6" s="189"/>
      <c r="D6" s="186" t="s">
        <v>70</v>
      </c>
      <c r="E6" s="187" t="s">
        <v>71</v>
      </c>
      <c r="F6" s="188" t="s">
        <v>72</v>
      </c>
      <c r="G6" s="185"/>
      <c r="H6" s="186" t="s">
        <v>70</v>
      </c>
      <c r="I6" s="187" t="s">
        <v>71</v>
      </c>
      <c r="J6" s="188" t="s">
        <v>72</v>
      </c>
      <c r="K6" s="193"/>
      <c r="L6" s="186" t="s">
        <v>70</v>
      </c>
      <c r="M6" s="187" t="s">
        <v>71</v>
      </c>
      <c r="N6" s="188" t="s">
        <v>72</v>
      </c>
      <c r="O6" s="185"/>
      <c r="P6" s="186" t="s">
        <v>70</v>
      </c>
      <c r="Q6" s="187" t="s">
        <v>71</v>
      </c>
      <c r="R6" s="188" t="s">
        <v>72</v>
      </c>
      <c r="S6" s="185"/>
      <c r="T6" s="175" t="s">
        <v>70</v>
      </c>
      <c r="U6" s="72" t="s">
        <v>71</v>
      </c>
      <c r="V6" s="73" t="s">
        <v>72</v>
      </c>
      <c r="W6" s="118"/>
      <c r="X6" s="71" t="s">
        <v>70</v>
      </c>
      <c r="Y6" s="72" t="s">
        <v>71</v>
      </c>
      <c r="Z6" s="73" t="s">
        <v>72</v>
      </c>
      <c r="AA6" s="118"/>
      <c r="AB6" s="71" t="s">
        <v>70</v>
      </c>
      <c r="AC6" s="72" t="s">
        <v>71</v>
      </c>
      <c r="AD6" s="73" t="s">
        <v>72</v>
      </c>
      <c r="AE6" s="118"/>
      <c r="AF6" s="71" t="s">
        <v>70</v>
      </c>
      <c r="AG6" s="72" t="s">
        <v>71</v>
      </c>
      <c r="AH6" s="73" t="s">
        <v>72</v>
      </c>
      <c r="AI6" s="118"/>
    </row>
    <row r="7" spans="1:35" ht="33.75" customHeight="1" thickBot="1" x14ac:dyDescent="0.3">
      <c r="A7" s="160">
        <v>1</v>
      </c>
      <c r="B7" s="194" t="s">
        <v>31</v>
      </c>
      <c r="C7" s="200">
        <f>D7/$G$7</f>
        <v>0.99278846153846156</v>
      </c>
      <c r="D7" s="46">
        <f>H7+L7+P7</f>
        <v>826</v>
      </c>
      <c r="E7" s="47">
        <f t="shared" ref="E7:F7" si="0">I7+M7+Q7</f>
        <v>0</v>
      </c>
      <c r="F7" s="48">
        <f t="shared" si="0"/>
        <v>6</v>
      </c>
      <c r="G7" s="131">
        <f>SUM(K7+O7+S7)</f>
        <v>832</v>
      </c>
      <c r="H7" s="46">
        <v>12</v>
      </c>
      <c r="I7" s="47"/>
      <c r="J7" s="48"/>
      <c r="K7" s="140">
        <f>H7+I7+J7</f>
        <v>12</v>
      </c>
      <c r="L7" s="46">
        <v>164</v>
      </c>
      <c r="M7" s="47">
        <v>0</v>
      </c>
      <c r="N7" s="48">
        <v>0</v>
      </c>
      <c r="O7" s="140">
        <f>L7+M7+N7</f>
        <v>164</v>
      </c>
      <c r="P7" s="46">
        <f>T7+X7+AB7</f>
        <v>650</v>
      </c>
      <c r="Q7" s="47">
        <f t="shared" ref="Q7:R7" si="1">U7+Y7+AC7</f>
        <v>0</v>
      </c>
      <c r="R7" s="48">
        <f t="shared" si="1"/>
        <v>6</v>
      </c>
      <c r="S7" s="140">
        <f>P7+Q7+R7</f>
        <v>656</v>
      </c>
      <c r="T7" s="178">
        <v>37</v>
      </c>
      <c r="U7" s="101">
        <v>0</v>
      </c>
      <c r="V7" s="101">
        <v>0</v>
      </c>
      <c r="W7" s="25">
        <f>T7+U7+V7</f>
        <v>37</v>
      </c>
      <c r="X7" s="42">
        <v>258</v>
      </c>
      <c r="Y7" s="42">
        <v>0</v>
      </c>
      <c r="Z7" s="42">
        <v>4</v>
      </c>
      <c r="AA7" s="25">
        <f>X7+Y7+Z7</f>
        <v>262</v>
      </c>
      <c r="AB7" s="23">
        <v>355</v>
      </c>
      <c r="AC7" s="24">
        <v>0</v>
      </c>
      <c r="AD7" s="51">
        <v>2</v>
      </c>
      <c r="AE7" s="25">
        <f>AB7+AC7+AD7</f>
        <v>357</v>
      </c>
      <c r="AF7" s="23"/>
      <c r="AG7" s="24"/>
      <c r="AH7" s="51"/>
      <c r="AI7" s="25">
        <f>AF7+AG7+AH7</f>
        <v>0</v>
      </c>
    </row>
    <row r="8" spans="1:35" ht="22.5" customHeight="1" thickBot="1" x14ac:dyDescent="0.3">
      <c r="A8" s="150">
        <v>2</v>
      </c>
      <c r="B8" s="147" t="s">
        <v>3</v>
      </c>
      <c r="C8" s="200">
        <f t="shared" ref="C8:C11" si="2">D8/$G$7</f>
        <v>0.66706730769230771</v>
      </c>
      <c r="D8" s="42">
        <f t="shared" ref="D8:D65" si="3">H8+L8+P8</f>
        <v>555</v>
      </c>
      <c r="E8" s="44">
        <f t="shared" ref="E8:E65" si="4">I8+M8+Q8</f>
        <v>43</v>
      </c>
      <c r="F8" s="45">
        <f t="shared" ref="F8:F65" si="5">J8+N8+R8</f>
        <v>70</v>
      </c>
      <c r="G8" s="132">
        <f t="shared" ref="G8:G65" si="6">SUM(K8+O8+S8)</f>
        <v>668</v>
      </c>
      <c r="H8" s="42">
        <v>12</v>
      </c>
      <c r="I8" s="44"/>
      <c r="J8" s="45"/>
      <c r="K8" s="132">
        <f t="shared" ref="K8:K11" si="7">H8+I8+J8</f>
        <v>12</v>
      </c>
      <c r="L8" s="42">
        <v>0</v>
      </c>
      <c r="M8" s="44">
        <v>0</v>
      </c>
      <c r="N8" s="45">
        <v>0</v>
      </c>
      <c r="O8" s="132">
        <f t="shared" ref="O8:O11" si="8">L8+M8+N8</f>
        <v>0</v>
      </c>
      <c r="P8" s="42">
        <f t="shared" ref="P8:P11" si="9">T8+X8+AB8</f>
        <v>543</v>
      </c>
      <c r="Q8" s="44">
        <f t="shared" ref="Q8:Q11" si="10">U8+Y8+AC8</f>
        <v>43</v>
      </c>
      <c r="R8" s="45">
        <f t="shared" ref="R8:R11" si="11">V8+Z8+AD8</f>
        <v>70</v>
      </c>
      <c r="S8" s="132">
        <f t="shared" ref="S8:S11" si="12">P8+Q8+R8</f>
        <v>656</v>
      </c>
      <c r="T8" s="178">
        <v>35</v>
      </c>
      <c r="U8" s="101">
        <v>0</v>
      </c>
      <c r="V8" s="101">
        <v>2</v>
      </c>
      <c r="W8" s="25">
        <f t="shared" ref="W8:W11" si="13">T8+U8+V8</f>
        <v>37</v>
      </c>
      <c r="X8" s="42">
        <v>209</v>
      </c>
      <c r="Y8" s="42">
        <v>41</v>
      </c>
      <c r="Z8" s="42">
        <v>12</v>
      </c>
      <c r="AA8" s="25">
        <f t="shared" ref="AA8:AA11" si="14">X8+Y8+Z8</f>
        <v>262</v>
      </c>
      <c r="AB8" s="23">
        <v>299</v>
      </c>
      <c r="AC8" s="24">
        <v>2</v>
      </c>
      <c r="AD8" s="51">
        <v>56</v>
      </c>
      <c r="AE8" s="25">
        <f t="shared" ref="AE8:AE11" si="15">AB8+AC8+AD8</f>
        <v>357</v>
      </c>
      <c r="AF8" s="23"/>
      <c r="AG8" s="24"/>
      <c r="AH8" s="51"/>
      <c r="AI8" s="25">
        <f t="shared" ref="AI8:AI11" si="16">AF8+AG8+AH8</f>
        <v>0</v>
      </c>
    </row>
    <row r="9" spans="1:35" ht="31.5" customHeight="1" thickBot="1" x14ac:dyDescent="0.3">
      <c r="A9" s="150">
        <v>3</v>
      </c>
      <c r="B9" s="159" t="s">
        <v>4</v>
      </c>
      <c r="C9" s="201">
        <f t="shared" si="2"/>
        <v>0.66225961538461542</v>
      </c>
      <c r="D9" s="128">
        <f t="shared" si="3"/>
        <v>551</v>
      </c>
      <c r="E9" s="129">
        <f t="shared" si="4"/>
        <v>42</v>
      </c>
      <c r="F9" s="130">
        <f t="shared" si="5"/>
        <v>67</v>
      </c>
      <c r="G9" s="131">
        <f t="shared" si="6"/>
        <v>660</v>
      </c>
      <c r="H9" s="128">
        <v>12</v>
      </c>
      <c r="I9" s="129"/>
      <c r="J9" s="130"/>
      <c r="K9" s="131">
        <f t="shared" si="7"/>
        <v>12</v>
      </c>
      <c r="L9" s="128">
        <v>0</v>
      </c>
      <c r="M9" s="129">
        <v>0</v>
      </c>
      <c r="N9" s="130">
        <v>0</v>
      </c>
      <c r="O9" s="131">
        <f t="shared" si="8"/>
        <v>0</v>
      </c>
      <c r="P9" s="128">
        <f t="shared" si="9"/>
        <v>539</v>
      </c>
      <c r="Q9" s="129">
        <f t="shared" si="10"/>
        <v>42</v>
      </c>
      <c r="R9" s="130">
        <f t="shared" si="11"/>
        <v>67</v>
      </c>
      <c r="S9" s="131">
        <f t="shared" si="12"/>
        <v>648</v>
      </c>
      <c r="T9" s="178">
        <v>36</v>
      </c>
      <c r="U9" s="101">
        <v>0</v>
      </c>
      <c r="V9" s="101">
        <v>1</v>
      </c>
      <c r="W9" s="25">
        <f t="shared" si="13"/>
        <v>37</v>
      </c>
      <c r="X9" s="42">
        <v>204</v>
      </c>
      <c r="Y9" s="42">
        <v>41</v>
      </c>
      <c r="Z9" s="42">
        <v>17</v>
      </c>
      <c r="AA9" s="25">
        <f t="shared" si="14"/>
        <v>262</v>
      </c>
      <c r="AB9" s="23">
        <v>299</v>
      </c>
      <c r="AC9" s="24">
        <v>1</v>
      </c>
      <c r="AD9" s="51">
        <v>49</v>
      </c>
      <c r="AE9" s="25">
        <f t="shared" si="15"/>
        <v>349</v>
      </c>
      <c r="AF9" s="23"/>
      <c r="AG9" s="24"/>
      <c r="AH9" s="51"/>
      <c r="AI9" s="25">
        <f t="shared" si="16"/>
        <v>0</v>
      </c>
    </row>
    <row r="10" spans="1:35" ht="21" customHeight="1" thickBot="1" x14ac:dyDescent="0.3">
      <c r="A10" s="1">
        <v>4</v>
      </c>
      <c r="B10" s="148" t="s">
        <v>0</v>
      </c>
      <c r="C10" s="200">
        <f t="shared" si="2"/>
        <v>0.66706730769230771</v>
      </c>
      <c r="D10" s="42">
        <f t="shared" si="3"/>
        <v>555</v>
      </c>
      <c r="E10" s="44">
        <f t="shared" si="4"/>
        <v>58</v>
      </c>
      <c r="F10" s="45">
        <f t="shared" si="5"/>
        <v>55</v>
      </c>
      <c r="G10" s="132">
        <f t="shared" si="6"/>
        <v>668</v>
      </c>
      <c r="H10" s="42">
        <v>12</v>
      </c>
      <c r="I10" s="44"/>
      <c r="J10" s="45"/>
      <c r="K10" s="132">
        <f t="shared" si="7"/>
        <v>12</v>
      </c>
      <c r="L10" s="42">
        <v>0</v>
      </c>
      <c r="M10" s="44">
        <v>0</v>
      </c>
      <c r="N10" s="45">
        <v>0</v>
      </c>
      <c r="O10" s="132">
        <f t="shared" si="8"/>
        <v>0</v>
      </c>
      <c r="P10" s="42">
        <f t="shared" si="9"/>
        <v>543</v>
      </c>
      <c r="Q10" s="44">
        <f t="shared" si="10"/>
        <v>58</v>
      </c>
      <c r="R10" s="45">
        <f t="shared" si="11"/>
        <v>55</v>
      </c>
      <c r="S10" s="132">
        <f t="shared" si="12"/>
        <v>656</v>
      </c>
      <c r="T10" s="178">
        <v>35</v>
      </c>
      <c r="U10" s="101">
        <v>0</v>
      </c>
      <c r="V10" s="101">
        <v>2</v>
      </c>
      <c r="W10" s="25">
        <f t="shared" si="13"/>
        <v>37</v>
      </c>
      <c r="X10" s="42">
        <v>209</v>
      </c>
      <c r="Y10" s="42">
        <v>41</v>
      </c>
      <c r="Z10" s="42">
        <v>12</v>
      </c>
      <c r="AA10" s="25">
        <f t="shared" si="14"/>
        <v>262</v>
      </c>
      <c r="AB10" s="23">
        <v>299</v>
      </c>
      <c r="AC10" s="24">
        <v>17</v>
      </c>
      <c r="AD10" s="51">
        <v>41</v>
      </c>
      <c r="AE10" s="25">
        <f t="shared" si="15"/>
        <v>357</v>
      </c>
      <c r="AF10" s="23"/>
      <c r="AG10" s="24"/>
      <c r="AH10" s="51"/>
      <c r="AI10" s="25">
        <f t="shared" si="16"/>
        <v>0</v>
      </c>
    </row>
    <row r="11" spans="1:35" ht="31.5" customHeight="1" thickBot="1" x14ac:dyDescent="0.3">
      <c r="A11" s="160">
        <v>5</v>
      </c>
      <c r="B11" s="161" t="s">
        <v>1</v>
      </c>
      <c r="C11" s="200">
        <f t="shared" si="2"/>
        <v>0.68149038461538458</v>
      </c>
      <c r="D11" s="42">
        <f t="shared" si="3"/>
        <v>567</v>
      </c>
      <c r="E11" s="44">
        <f t="shared" si="4"/>
        <v>126</v>
      </c>
      <c r="F11" s="45">
        <f t="shared" si="5"/>
        <v>139</v>
      </c>
      <c r="G11" s="132">
        <f t="shared" si="6"/>
        <v>832</v>
      </c>
      <c r="H11" s="42">
        <v>12</v>
      </c>
      <c r="I11" s="44"/>
      <c r="J11" s="45"/>
      <c r="K11" s="132">
        <f t="shared" si="7"/>
        <v>12</v>
      </c>
      <c r="L11" s="42">
        <v>162</v>
      </c>
      <c r="M11" s="44"/>
      <c r="N11" s="45">
        <v>2</v>
      </c>
      <c r="O11" s="132">
        <f t="shared" si="8"/>
        <v>164</v>
      </c>
      <c r="P11" s="42">
        <f t="shared" si="9"/>
        <v>393</v>
      </c>
      <c r="Q11" s="44">
        <f t="shared" si="10"/>
        <v>126</v>
      </c>
      <c r="R11" s="45">
        <f t="shared" si="11"/>
        <v>137</v>
      </c>
      <c r="S11" s="132">
        <f t="shared" si="12"/>
        <v>656</v>
      </c>
      <c r="T11" s="178">
        <v>36</v>
      </c>
      <c r="U11" s="101">
        <v>0</v>
      </c>
      <c r="V11" s="101">
        <v>1</v>
      </c>
      <c r="W11" s="33">
        <f t="shared" si="13"/>
        <v>37</v>
      </c>
      <c r="X11" s="42">
        <v>174</v>
      </c>
      <c r="Y11" s="42">
        <v>76</v>
      </c>
      <c r="Z11" s="42">
        <v>12</v>
      </c>
      <c r="AA11" s="33">
        <f t="shared" si="14"/>
        <v>262</v>
      </c>
      <c r="AB11" s="23">
        <v>183</v>
      </c>
      <c r="AC11" s="32">
        <v>50</v>
      </c>
      <c r="AD11" s="52">
        <v>124</v>
      </c>
      <c r="AE11" s="33">
        <f t="shared" si="15"/>
        <v>357</v>
      </c>
      <c r="AF11" s="23"/>
      <c r="AG11" s="32"/>
      <c r="AH11" s="52"/>
      <c r="AI11" s="33">
        <f t="shared" si="16"/>
        <v>0</v>
      </c>
    </row>
    <row r="12" spans="1:35" ht="29.25" customHeight="1" thickBot="1" x14ac:dyDescent="0.3">
      <c r="A12" s="1">
        <v>6</v>
      </c>
      <c r="B12" s="162" t="s">
        <v>80</v>
      </c>
      <c r="C12" s="202"/>
      <c r="D12" s="197"/>
      <c r="E12" s="198"/>
      <c r="F12" s="199"/>
      <c r="G12" s="65"/>
      <c r="H12" s="197"/>
      <c r="I12" s="198"/>
      <c r="J12" s="199"/>
      <c r="K12" s="65"/>
      <c r="L12" s="197"/>
      <c r="M12" s="198"/>
      <c r="N12" s="199"/>
      <c r="O12" s="65"/>
      <c r="P12" s="197"/>
      <c r="Q12" s="198"/>
      <c r="R12" s="199"/>
      <c r="S12" s="65"/>
      <c r="T12" s="178">
        <v>0</v>
      </c>
      <c r="U12" s="101">
        <v>0</v>
      </c>
      <c r="V12" s="101">
        <v>0</v>
      </c>
      <c r="W12" s="68"/>
      <c r="X12" s="63"/>
      <c r="Y12" s="64"/>
      <c r="Z12" s="64"/>
      <c r="AA12" s="68"/>
      <c r="AB12" s="66"/>
      <c r="AC12" s="67"/>
      <c r="AD12" s="67"/>
      <c r="AE12" s="68"/>
      <c r="AF12" s="66"/>
      <c r="AG12" s="67"/>
      <c r="AH12" s="67"/>
      <c r="AI12" s="68"/>
    </row>
    <row r="13" spans="1:35" ht="20.100000000000001" customHeight="1" thickBot="1" x14ac:dyDescent="0.3">
      <c r="A13" s="163" t="s">
        <v>33</v>
      </c>
      <c r="B13" s="3" t="s">
        <v>2</v>
      </c>
      <c r="C13" s="203">
        <f>D13/$G$7</f>
        <v>0.71033653846153844</v>
      </c>
      <c r="D13" s="133">
        <f t="shared" si="3"/>
        <v>591</v>
      </c>
      <c r="E13" s="134">
        <f t="shared" si="4"/>
        <v>166</v>
      </c>
      <c r="F13" s="135">
        <f t="shared" si="5"/>
        <v>67</v>
      </c>
      <c r="G13" s="136">
        <f t="shared" si="6"/>
        <v>824</v>
      </c>
      <c r="H13" s="133">
        <v>12</v>
      </c>
      <c r="I13" s="134"/>
      <c r="J13" s="135"/>
      <c r="K13" s="136">
        <f t="shared" ref="K13:K17" si="17">H13+I13+J13</f>
        <v>12</v>
      </c>
      <c r="L13" s="133">
        <v>15</v>
      </c>
      <c r="M13" s="134">
        <v>141</v>
      </c>
      <c r="N13" s="135">
        <v>0</v>
      </c>
      <c r="O13" s="136">
        <f t="shared" ref="O13:O17" si="18">L13+M13+N13</f>
        <v>156</v>
      </c>
      <c r="P13" s="133">
        <f t="shared" ref="P13:P65" si="19">T13+X13+AB13</f>
        <v>564</v>
      </c>
      <c r="Q13" s="134">
        <f t="shared" ref="Q13:Q65" si="20">U13+Y13+AC13</f>
        <v>25</v>
      </c>
      <c r="R13" s="135">
        <f t="shared" ref="R13:R65" si="21">V13+Z13+AD13</f>
        <v>67</v>
      </c>
      <c r="S13" s="136">
        <f t="shared" ref="S13:S17" si="22">P13+Q13+R13</f>
        <v>656</v>
      </c>
      <c r="T13" s="178">
        <v>37</v>
      </c>
      <c r="U13" s="101">
        <v>0</v>
      </c>
      <c r="V13" s="101">
        <v>0</v>
      </c>
      <c r="W13" s="15">
        <f t="shared" ref="W13:W17" si="23">T13+U13+V13</f>
        <v>37</v>
      </c>
      <c r="X13" s="77">
        <v>220</v>
      </c>
      <c r="Y13" s="37">
        <v>0</v>
      </c>
      <c r="Z13" s="55">
        <v>42</v>
      </c>
      <c r="AA13" s="15">
        <f t="shared" ref="AA13:AA17" si="24">X13+Y13+Z13</f>
        <v>262</v>
      </c>
      <c r="AB13" s="13">
        <v>307</v>
      </c>
      <c r="AC13" s="14">
        <v>25</v>
      </c>
      <c r="AD13" s="53">
        <v>25</v>
      </c>
      <c r="AE13" s="15">
        <f t="shared" ref="AE13:AE17" si="25">AB13+AC13+AD13</f>
        <v>357</v>
      </c>
      <c r="AF13" s="13"/>
      <c r="AG13" s="14"/>
      <c r="AH13" s="53"/>
      <c r="AI13" s="15">
        <f t="shared" ref="AI13:AI17" si="26">AF13+AG13+AH13</f>
        <v>0</v>
      </c>
    </row>
    <row r="14" spans="1:35" ht="20.100000000000001" customHeight="1" thickBot="1" x14ac:dyDescent="0.3">
      <c r="A14" s="164" t="s">
        <v>34</v>
      </c>
      <c r="B14" s="4" t="s">
        <v>115</v>
      </c>
      <c r="C14" s="204">
        <f>D14/$G$7</f>
        <v>7.6923076923076927E-2</v>
      </c>
      <c r="D14" s="78">
        <f t="shared" si="3"/>
        <v>64</v>
      </c>
      <c r="E14" s="19">
        <f t="shared" si="4"/>
        <v>0</v>
      </c>
      <c r="F14" s="75">
        <f t="shared" si="5"/>
        <v>0</v>
      </c>
      <c r="G14" s="137">
        <f t="shared" si="6"/>
        <v>64</v>
      </c>
      <c r="H14" s="78"/>
      <c r="I14" s="19"/>
      <c r="J14" s="75"/>
      <c r="K14" s="137">
        <f t="shared" si="17"/>
        <v>0</v>
      </c>
      <c r="L14" s="78"/>
      <c r="M14" s="19"/>
      <c r="N14" s="75"/>
      <c r="O14" s="137">
        <f t="shared" si="18"/>
        <v>0</v>
      </c>
      <c r="P14" s="78">
        <v>64</v>
      </c>
      <c r="Q14" s="19">
        <f t="shared" si="20"/>
        <v>0</v>
      </c>
      <c r="R14" s="75">
        <f t="shared" si="21"/>
        <v>0</v>
      </c>
      <c r="S14" s="137">
        <f t="shared" si="22"/>
        <v>64</v>
      </c>
      <c r="T14" s="178">
        <v>0</v>
      </c>
      <c r="U14" s="101">
        <v>0</v>
      </c>
      <c r="V14" s="101">
        <v>0</v>
      </c>
      <c r="W14" s="18">
        <f t="shared" si="23"/>
        <v>0</v>
      </c>
      <c r="X14" s="78">
        <v>0</v>
      </c>
      <c r="Y14" s="19">
        <v>0</v>
      </c>
      <c r="Z14" s="27">
        <v>0</v>
      </c>
      <c r="AA14" s="18">
        <f t="shared" si="24"/>
        <v>0</v>
      </c>
      <c r="AB14" s="16">
        <v>0</v>
      </c>
      <c r="AC14" s="17">
        <v>0</v>
      </c>
      <c r="AD14" s="29">
        <v>0</v>
      </c>
      <c r="AE14" s="18">
        <f t="shared" si="25"/>
        <v>0</v>
      </c>
      <c r="AF14" s="16"/>
      <c r="AG14" s="17"/>
      <c r="AH14" s="29"/>
      <c r="AI14" s="18">
        <f t="shared" si="26"/>
        <v>0</v>
      </c>
    </row>
    <row r="15" spans="1:35" ht="20.100000000000001" customHeight="1" thickBot="1" x14ac:dyDescent="0.3">
      <c r="A15" s="164" t="s">
        <v>67</v>
      </c>
      <c r="B15" s="4"/>
      <c r="C15" s="205"/>
      <c r="D15" s="78">
        <f t="shared" si="3"/>
        <v>0</v>
      </c>
      <c r="E15" s="19">
        <f t="shared" si="4"/>
        <v>0</v>
      </c>
      <c r="F15" s="75">
        <f t="shared" si="5"/>
        <v>0</v>
      </c>
      <c r="G15" s="137">
        <f t="shared" si="6"/>
        <v>0</v>
      </c>
      <c r="H15" s="78"/>
      <c r="I15" s="19"/>
      <c r="J15" s="75"/>
      <c r="K15" s="137">
        <f t="shared" si="17"/>
        <v>0</v>
      </c>
      <c r="L15" s="78"/>
      <c r="M15" s="19"/>
      <c r="N15" s="75"/>
      <c r="O15" s="137">
        <f t="shared" si="18"/>
        <v>0</v>
      </c>
      <c r="P15" s="78">
        <f t="shared" si="19"/>
        <v>0</v>
      </c>
      <c r="Q15" s="19">
        <f t="shared" si="20"/>
        <v>0</v>
      </c>
      <c r="R15" s="75">
        <f t="shared" si="21"/>
        <v>0</v>
      </c>
      <c r="S15" s="137">
        <f t="shared" si="22"/>
        <v>0</v>
      </c>
      <c r="T15" s="178">
        <v>0</v>
      </c>
      <c r="U15" s="101">
        <v>0</v>
      </c>
      <c r="V15" s="101">
        <v>0</v>
      </c>
      <c r="W15" s="18">
        <f t="shared" si="23"/>
        <v>0</v>
      </c>
      <c r="X15" s="78">
        <v>0</v>
      </c>
      <c r="Y15" s="19">
        <v>0</v>
      </c>
      <c r="Z15" s="27">
        <v>0</v>
      </c>
      <c r="AA15" s="18">
        <f t="shared" si="24"/>
        <v>0</v>
      </c>
      <c r="AB15" s="16">
        <v>0</v>
      </c>
      <c r="AC15" s="17">
        <v>0</v>
      </c>
      <c r="AD15" s="29">
        <v>0</v>
      </c>
      <c r="AE15" s="18">
        <f t="shared" si="25"/>
        <v>0</v>
      </c>
      <c r="AF15" s="16"/>
      <c r="AG15" s="17"/>
      <c r="AH15" s="29"/>
      <c r="AI15" s="18">
        <f t="shared" si="26"/>
        <v>0</v>
      </c>
    </row>
    <row r="16" spans="1:35" ht="20.100000000000001" customHeight="1" thickBot="1" x14ac:dyDescent="0.3">
      <c r="A16" s="164" t="s">
        <v>68</v>
      </c>
      <c r="B16" s="165"/>
      <c r="C16" s="206"/>
      <c r="D16" s="78">
        <f t="shared" si="3"/>
        <v>0</v>
      </c>
      <c r="E16" s="19">
        <f t="shared" si="4"/>
        <v>0</v>
      </c>
      <c r="F16" s="75">
        <f t="shared" si="5"/>
        <v>0</v>
      </c>
      <c r="G16" s="137">
        <f t="shared" si="6"/>
        <v>0</v>
      </c>
      <c r="H16" s="78"/>
      <c r="I16" s="19"/>
      <c r="J16" s="75"/>
      <c r="K16" s="137">
        <f t="shared" si="17"/>
        <v>0</v>
      </c>
      <c r="L16" s="78"/>
      <c r="M16" s="19"/>
      <c r="N16" s="75"/>
      <c r="O16" s="137">
        <f t="shared" si="18"/>
        <v>0</v>
      </c>
      <c r="P16" s="78">
        <f t="shared" si="19"/>
        <v>0</v>
      </c>
      <c r="Q16" s="19">
        <f t="shared" si="20"/>
        <v>0</v>
      </c>
      <c r="R16" s="75">
        <f t="shared" si="21"/>
        <v>0</v>
      </c>
      <c r="S16" s="137">
        <f t="shared" si="22"/>
        <v>0</v>
      </c>
      <c r="T16" s="178">
        <v>0</v>
      </c>
      <c r="U16" s="101">
        <v>0</v>
      </c>
      <c r="V16" s="101">
        <v>0</v>
      </c>
      <c r="W16" s="18">
        <f t="shared" si="23"/>
        <v>0</v>
      </c>
      <c r="X16" s="78">
        <v>0</v>
      </c>
      <c r="Y16" s="19">
        <v>0</v>
      </c>
      <c r="Z16" s="27">
        <v>0</v>
      </c>
      <c r="AA16" s="18">
        <f t="shared" si="24"/>
        <v>0</v>
      </c>
      <c r="AB16" s="16">
        <v>0</v>
      </c>
      <c r="AC16" s="17">
        <v>0</v>
      </c>
      <c r="AD16" s="29">
        <v>0</v>
      </c>
      <c r="AE16" s="18">
        <f t="shared" si="25"/>
        <v>0</v>
      </c>
      <c r="AF16" s="16"/>
      <c r="AG16" s="17"/>
      <c r="AH16" s="29"/>
      <c r="AI16" s="18">
        <f t="shared" si="26"/>
        <v>0</v>
      </c>
    </row>
    <row r="17" spans="1:35" ht="20.100000000000001" customHeight="1" thickBot="1" x14ac:dyDescent="0.3">
      <c r="A17" s="166" t="s">
        <v>69</v>
      </c>
      <c r="B17" s="209"/>
      <c r="C17" s="210"/>
      <c r="D17" s="81">
        <f t="shared" si="3"/>
        <v>0</v>
      </c>
      <c r="E17" s="28">
        <f t="shared" si="4"/>
        <v>0</v>
      </c>
      <c r="F17" s="138">
        <f t="shared" si="5"/>
        <v>0</v>
      </c>
      <c r="G17" s="139">
        <f t="shared" si="6"/>
        <v>0</v>
      </c>
      <c r="H17" s="81"/>
      <c r="I17" s="28"/>
      <c r="J17" s="138"/>
      <c r="K17" s="139">
        <f t="shared" si="17"/>
        <v>0</v>
      </c>
      <c r="L17" s="81"/>
      <c r="M17" s="28"/>
      <c r="N17" s="138"/>
      <c r="O17" s="139">
        <f t="shared" si="18"/>
        <v>0</v>
      </c>
      <c r="P17" s="81">
        <f t="shared" si="19"/>
        <v>0</v>
      </c>
      <c r="Q17" s="28">
        <f t="shared" si="20"/>
        <v>0</v>
      </c>
      <c r="R17" s="138">
        <f t="shared" si="21"/>
        <v>0</v>
      </c>
      <c r="S17" s="139">
        <f t="shared" si="22"/>
        <v>0</v>
      </c>
      <c r="T17" s="178">
        <v>0</v>
      </c>
      <c r="U17" s="101">
        <v>0</v>
      </c>
      <c r="V17" s="101">
        <v>0</v>
      </c>
      <c r="W17" s="36">
        <f t="shared" si="23"/>
        <v>0</v>
      </c>
      <c r="X17" s="79">
        <v>0</v>
      </c>
      <c r="Y17" s="39">
        <v>0</v>
      </c>
      <c r="Z17" s="80">
        <v>0</v>
      </c>
      <c r="AA17" s="36">
        <f t="shared" si="24"/>
        <v>0</v>
      </c>
      <c r="AB17" s="38">
        <v>0</v>
      </c>
      <c r="AC17" s="35">
        <v>0</v>
      </c>
      <c r="AD17" s="54">
        <v>0</v>
      </c>
      <c r="AE17" s="36">
        <f t="shared" si="25"/>
        <v>0</v>
      </c>
      <c r="AF17" s="38"/>
      <c r="AG17" s="35"/>
      <c r="AH17" s="54"/>
      <c r="AI17" s="36">
        <f t="shared" si="26"/>
        <v>0</v>
      </c>
    </row>
    <row r="18" spans="1:35" ht="15.75" thickBot="1" x14ac:dyDescent="0.3">
      <c r="A18" s="1">
        <v>7</v>
      </c>
      <c r="B18" s="148" t="s">
        <v>5</v>
      </c>
      <c r="C18" s="212"/>
      <c r="D18" s="42"/>
      <c r="E18" s="44"/>
      <c r="F18" s="45"/>
      <c r="G18" s="132"/>
      <c r="H18" s="42"/>
      <c r="I18" s="44"/>
      <c r="J18" s="45"/>
      <c r="K18" s="132"/>
      <c r="L18" s="197"/>
      <c r="M18" s="198"/>
      <c r="N18" s="199"/>
      <c r="O18" s="65"/>
      <c r="P18" s="42"/>
      <c r="Q18" s="44"/>
      <c r="R18" s="45"/>
      <c r="S18" s="65"/>
      <c r="T18" s="195">
        <v>0</v>
      </c>
      <c r="U18" s="110">
        <v>0</v>
      </c>
      <c r="V18" s="110">
        <v>0</v>
      </c>
      <c r="W18" s="108"/>
      <c r="X18" s="106"/>
      <c r="Y18" s="107"/>
      <c r="Z18" s="107"/>
      <c r="AA18" s="108"/>
      <c r="AB18" s="63"/>
      <c r="AC18" s="64"/>
      <c r="AD18" s="64"/>
      <c r="AE18" s="65"/>
      <c r="AF18" s="63"/>
      <c r="AG18" s="64"/>
      <c r="AH18" s="64"/>
      <c r="AI18" s="65"/>
    </row>
    <row r="19" spans="1:35" ht="15.75" thickBot="1" x14ac:dyDescent="0.3">
      <c r="A19" s="9" t="s">
        <v>35</v>
      </c>
      <c r="B19" s="211" t="s">
        <v>6</v>
      </c>
      <c r="C19" s="203">
        <f t="shared" ref="C19:C20" si="27">D19/$G$7</f>
        <v>0.109375</v>
      </c>
      <c r="D19" s="133">
        <f t="shared" si="3"/>
        <v>91</v>
      </c>
      <c r="E19" s="134">
        <f t="shared" si="4"/>
        <v>401</v>
      </c>
      <c r="F19" s="135">
        <f t="shared" si="5"/>
        <v>175</v>
      </c>
      <c r="G19" s="136">
        <f t="shared" si="6"/>
        <v>667</v>
      </c>
      <c r="H19" s="133">
        <v>10</v>
      </c>
      <c r="I19" s="134">
        <v>1</v>
      </c>
      <c r="J19" s="135">
        <v>1</v>
      </c>
      <c r="K19" s="136">
        <f t="shared" ref="K19:K23" si="28">H19+I19+J19</f>
        <v>12</v>
      </c>
      <c r="L19" s="133">
        <v>0</v>
      </c>
      <c r="M19" s="134">
        <v>14</v>
      </c>
      <c r="N19" s="135">
        <v>1</v>
      </c>
      <c r="O19" s="136">
        <f t="shared" ref="O19:O23" si="29">L19+M19+N19</f>
        <v>15</v>
      </c>
      <c r="P19" s="133">
        <f t="shared" si="19"/>
        <v>81</v>
      </c>
      <c r="Q19" s="134">
        <f t="shared" si="20"/>
        <v>386</v>
      </c>
      <c r="R19" s="135">
        <f t="shared" si="21"/>
        <v>173</v>
      </c>
      <c r="S19" s="136">
        <f t="shared" ref="S19:S23" si="30">P19+Q19+R19</f>
        <v>640</v>
      </c>
      <c r="T19" s="178">
        <v>2</v>
      </c>
      <c r="U19" s="101">
        <v>30</v>
      </c>
      <c r="V19" s="101">
        <v>5</v>
      </c>
      <c r="W19" s="15">
        <f t="shared" ref="W19:W23" si="31">T19+U19+V19</f>
        <v>37</v>
      </c>
      <c r="X19" s="77">
        <v>52</v>
      </c>
      <c r="Y19" s="37">
        <v>173</v>
      </c>
      <c r="Z19" s="55">
        <v>37</v>
      </c>
      <c r="AA19" s="15">
        <f t="shared" ref="AA19:AA23" si="32">X19+Y19+Z19</f>
        <v>262</v>
      </c>
      <c r="AB19" s="13">
        <v>27</v>
      </c>
      <c r="AC19" s="37">
        <v>183</v>
      </c>
      <c r="AD19" s="55">
        <v>131</v>
      </c>
      <c r="AE19" s="15">
        <f t="shared" ref="AE19:AE23" si="33">AB19+AC19+AD19</f>
        <v>341</v>
      </c>
      <c r="AF19" s="13"/>
      <c r="AG19" s="37"/>
      <c r="AH19" s="55"/>
      <c r="AI19" s="15">
        <f t="shared" ref="AI19:AI23" si="34">AF19+AG19+AH19</f>
        <v>0</v>
      </c>
    </row>
    <row r="20" spans="1:35" ht="15.75" thickBot="1" x14ac:dyDescent="0.3">
      <c r="A20" s="10" t="s">
        <v>36</v>
      </c>
      <c r="B20" s="4" t="s">
        <v>7</v>
      </c>
      <c r="C20" s="204">
        <f t="shared" si="27"/>
        <v>0.71274038461538458</v>
      </c>
      <c r="D20" s="78">
        <f t="shared" si="3"/>
        <v>593</v>
      </c>
      <c r="E20" s="19">
        <f t="shared" si="4"/>
        <v>170</v>
      </c>
      <c r="F20" s="75">
        <f t="shared" si="5"/>
        <v>53</v>
      </c>
      <c r="G20" s="137">
        <f t="shared" si="6"/>
        <v>816</v>
      </c>
      <c r="H20" s="78">
        <v>2</v>
      </c>
      <c r="I20" s="19">
        <v>9</v>
      </c>
      <c r="J20" s="75">
        <v>1</v>
      </c>
      <c r="K20" s="137">
        <f t="shared" si="28"/>
        <v>12</v>
      </c>
      <c r="L20" s="78">
        <v>45</v>
      </c>
      <c r="M20" s="19">
        <v>118</v>
      </c>
      <c r="N20" s="75">
        <v>1</v>
      </c>
      <c r="O20" s="137">
        <f t="shared" si="29"/>
        <v>164</v>
      </c>
      <c r="P20" s="78">
        <f t="shared" si="19"/>
        <v>546</v>
      </c>
      <c r="Q20" s="19">
        <f t="shared" si="20"/>
        <v>43</v>
      </c>
      <c r="R20" s="75">
        <f t="shared" si="21"/>
        <v>51</v>
      </c>
      <c r="S20" s="137">
        <f t="shared" si="30"/>
        <v>640</v>
      </c>
      <c r="T20" s="178">
        <v>27</v>
      </c>
      <c r="U20" s="101">
        <v>7</v>
      </c>
      <c r="V20" s="101">
        <v>3</v>
      </c>
      <c r="W20" s="18">
        <f t="shared" si="31"/>
        <v>37</v>
      </c>
      <c r="X20" s="78">
        <v>204</v>
      </c>
      <c r="Y20" s="19">
        <v>22</v>
      </c>
      <c r="Z20" s="27">
        <v>36</v>
      </c>
      <c r="AA20" s="18">
        <f t="shared" si="32"/>
        <v>262</v>
      </c>
      <c r="AB20" s="16">
        <v>315</v>
      </c>
      <c r="AC20" s="19">
        <v>14</v>
      </c>
      <c r="AD20" s="27">
        <v>12</v>
      </c>
      <c r="AE20" s="18">
        <f t="shared" si="33"/>
        <v>341</v>
      </c>
      <c r="AF20" s="16"/>
      <c r="AG20" s="19"/>
      <c r="AH20" s="27"/>
      <c r="AI20" s="18">
        <f t="shared" si="34"/>
        <v>0</v>
      </c>
    </row>
    <row r="21" spans="1:35" ht="26.25" thickBot="1" x14ac:dyDescent="0.3">
      <c r="A21" s="10" t="s">
        <v>37</v>
      </c>
      <c r="B21" s="4" t="s">
        <v>116</v>
      </c>
      <c r="C21" s="207"/>
      <c r="D21" s="78">
        <f t="shared" si="3"/>
        <v>8</v>
      </c>
      <c r="E21" s="19">
        <f t="shared" si="4"/>
        <v>0</v>
      </c>
      <c r="F21" s="75">
        <f t="shared" si="5"/>
        <v>0</v>
      </c>
      <c r="G21" s="137">
        <f t="shared" si="6"/>
        <v>8</v>
      </c>
      <c r="H21" s="78"/>
      <c r="I21" s="19"/>
      <c r="J21" s="75"/>
      <c r="K21" s="137">
        <f t="shared" si="28"/>
        <v>0</v>
      </c>
      <c r="L21" s="78"/>
      <c r="M21" s="19"/>
      <c r="N21" s="75"/>
      <c r="O21" s="137">
        <f t="shared" si="29"/>
        <v>0</v>
      </c>
      <c r="P21" s="78">
        <v>8</v>
      </c>
      <c r="Q21" s="19">
        <f t="shared" si="20"/>
        <v>0</v>
      </c>
      <c r="R21" s="75">
        <f t="shared" si="21"/>
        <v>0</v>
      </c>
      <c r="S21" s="137">
        <f t="shared" si="30"/>
        <v>8</v>
      </c>
      <c r="T21" s="178">
        <v>0</v>
      </c>
      <c r="U21" s="101">
        <v>0</v>
      </c>
      <c r="V21" s="101">
        <v>0</v>
      </c>
      <c r="W21" s="18">
        <f t="shared" si="31"/>
        <v>0</v>
      </c>
      <c r="X21" s="78">
        <v>0</v>
      </c>
      <c r="Y21" s="19">
        <v>0</v>
      </c>
      <c r="Z21" s="27">
        <v>0</v>
      </c>
      <c r="AA21" s="18">
        <f t="shared" si="32"/>
        <v>0</v>
      </c>
      <c r="AB21" s="16">
        <v>0</v>
      </c>
      <c r="AC21" s="19">
        <v>0</v>
      </c>
      <c r="AD21" s="27">
        <v>0</v>
      </c>
      <c r="AE21" s="18">
        <f t="shared" si="33"/>
        <v>0</v>
      </c>
      <c r="AF21" s="16"/>
      <c r="AG21" s="19"/>
      <c r="AH21" s="27"/>
      <c r="AI21" s="18">
        <f t="shared" si="34"/>
        <v>0</v>
      </c>
    </row>
    <row r="22" spans="1:35" ht="15.75" thickBot="1" x14ac:dyDescent="0.3">
      <c r="A22" s="10" t="s">
        <v>74</v>
      </c>
      <c r="B22" s="4"/>
      <c r="C22" s="205"/>
      <c r="D22" s="78">
        <f t="shared" si="3"/>
        <v>0</v>
      </c>
      <c r="E22" s="19">
        <f t="shared" si="4"/>
        <v>0</v>
      </c>
      <c r="F22" s="75">
        <f t="shared" si="5"/>
        <v>0</v>
      </c>
      <c r="G22" s="137">
        <f t="shared" si="6"/>
        <v>0</v>
      </c>
      <c r="H22" s="78"/>
      <c r="I22" s="19"/>
      <c r="J22" s="75"/>
      <c r="K22" s="137">
        <f t="shared" si="28"/>
        <v>0</v>
      </c>
      <c r="L22" s="78"/>
      <c r="M22" s="19"/>
      <c r="N22" s="75"/>
      <c r="O22" s="137">
        <f t="shared" si="29"/>
        <v>0</v>
      </c>
      <c r="P22" s="78">
        <f t="shared" si="19"/>
        <v>0</v>
      </c>
      <c r="Q22" s="19">
        <f t="shared" si="20"/>
        <v>0</v>
      </c>
      <c r="R22" s="75">
        <f t="shared" si="21"/>
        <v>0</v>
      </c>
      <c r="S22" s="137">
        <f t="shared" si="30"/>
        <v>0</v>
      </c>
      <c r="T22" s="178">
        <v>0</v>
      </c>
      <c r="U22" s="101">
        <v>0</v>
      </c>
      <c r="V22" s="101">
        <v>0</v>
      </c>
      <c r="W22" s="18">
        <f t="shared" si="31"/>
        <v>0</v>
      </c>
      <c r="X22" s="78">
        <v>0</v>
      </c>
      <c r="Y22" s="19">
        <v>0</v>
      </c>
      <c r="Z22" s="27">
        <v>0</v>
      </c>
      <c r="AA22" s="18">
        <f t="shared" si="32"/>
        <v>0</v>
      </c>
      <c r="AB22" s="16">
        <v>0</v>
      </c>
      <c r="AC22" s="19">
        <v>0</v>
      </c>
      <c r="AD22" s="27">
        <v>0</v>
      </c>
      <c r="AE22" s="18">
        <f t="shared" si="33"/>
        <v>0</v>
      </c>
      <c r="AF22" s="16"/>
      <c r="AG22" s="19"/>
      <c r="AH22" s="27"/>
      <c r="AI22" s="18">
        <f t="shared" si="34"/>
        <v>0</v>
      </c>
    </row>
    <row r="23" spans="1:35" ht="15.75" thickBot="1" x14ac:dyDescent="0.3">
      <c r="A23" s="11" t="s">
        <v>75</v>
      </c>
      <c r="B23" s="5"/>
      <c r="C23" s="213"/>
      <c r="D23" s="81">
        <f t="shared" si="3"/>
        <v>0</v>
      </c>
      <c r="E23" s="28">
        <f t="shared" si="4"/>
        <v>0</v>
      </c>
      <c r="F23" s="138">
        <f t="shared" si="5"/>
        <v>0</v>
      </c>
      <c r="G23" s="139">
        <f t="shared" si="6"/>
        <v>0</v>
      </c>
      <c r="H23" s="81"/>
      <c r="I23" s="28"/>
      <c r="J23" s="138"/>
      <c r="K23" s="139">
        <f t="shared" si="28"/>
        <v>0</v>
      </c>
      <c r="L23" s="81"/>
      <c r="M23" s="28"/>
      <c r="N23" s="138"/>
      <c r="O23" s="139">
        <f t="shared" si="29"/>
        <v>0</v>
      </c>
      <c r="P23" s="81">
        <f t="shared" si="19"/>
        <v>0</v>
      </c>
      <c r="Q23" s="28">
        <f t="shared" si="20"/>
        <v>0</v>
      </c>
      <c r="R23" s="138">
        <f t="shared" si="21"/>
        <v>0</v>
      </c>
      <c r="S23" s="139">
        <f t="shared" si="30"/>
        <v>0</v>
      </c>
      <c r="T23" s="178">
        <v>0</v>
      </c>
      <c r="U23" s="101">
        <v>0</v>
      </c>
      <c r="V23" s="101">
        <v>0</v>
      </c>
      <c r="W23" s="22">
        <f t="shared" si="31"/>
        <v>0</v>
      </c>
      <c r="X23" s="81">
        <v>0</v>
      </c>
      <c r="Y23" s="28">
        <v>0</v>
      </c>
      <c r="Z23" s="56">
        <v>0</v>
      </c>
      <c r="AA23" s="22">
        <f t="shared" si="32"/>
        <v>0</v>
      </c>
      <c r="AB23" s="20">
        <v>0</v>
      </c>
      <c r="AC23" s="28">
        <v>0</v>
      </c>
      <c r="AD23" s="56">
        <v>0</v>
      </c>
      <c r="AE23" s="22">
        <f t="shared" si="33"/>
        <v>0</v>
      </c>
      <c r="AF23" s="20"/>
      <c r="AG23" s="28"/>
      <c r="AH23" s="56"/>
      <c r="AI23" s="22">
        <f t="shared" si="34"/>
        <v>0</v>
      </c>
    </row>
    <row r="24" spans="1:35" ht="15.75" thickBot="1" x14ac:dyDescent="0.3">
      <c r="A24" s="1">
        <v>8</v>
      </c>
      <c r="B24" s="149" t="s">
        <v>8</v>
      </c>
      <c r="C24" s="215"/>
      <c r="D24" s="42"/>
      <c r="E24" s="44"/>
      <c r="F24" s="45"/>
      <c r="G24" s="132"/>
      <c r="H24" s="42"/>
      <c r="I24" s="44"/>
      <c r="J24" s="45"/>
      <c r="K24" s="132"/>
      <c r="L24" s="197"/>
      <c r="M24" s="198"/>
      <c r="N24" s="199"/>
      <c r="O24" s="65"/>
      <c r="P24" s="42"/>
      <c r="Q24" s="44"/>
      <c r="R24" s="45"/>
      <c r="S24" s="65"/>
      <c r="T24" s="195">
        <v>0</v>
      </c>
      <c r="U24" s="110">
        <v>0</v>
      </c>
      <c r="V24" s="110">
        <v>0</v>
      </c>
      <c r="W24" s="108"/>
      <c r="X24" s="106"/>
      <c r="Y24" s="107"/>
      <c r="Z24" s="107"/>
      <c r="AA24" s="108"/>
      <c r="AB24" s="66"/>
      <c r="AC24" s="67"/>
      <c r="AD24" s="67"/>
      <c r="AE24" s="68"/>
      <c r="AF24" s="66"/>
      <c r="AG24" s="67"/>
      <c r="AH24" s="67"/>
      <c r="AI24" s="68"/>
    </row>
    <row r="25" spans="1:35" ht="15.75" thickBot="1" x14ac:dyDescent="0.3">
      <c r="A25" s="12" t="s">
        <v>38</v>
      </c>
      <c r="B25" s="214" t="s">
        <v>9</v>
      </c>
      <c r="C25" s="203">
        <f t="shared" ref="C25:C27" si="35">D25/$G$7</f>
        <v>0.34975961538461536</v>
      </c>
      <c r="D25" s="133">
        <f t="shared" si="3"/>
        <v>291</v>
      </c>
      <c r="E25" s="134">
        <f t="shared" si="4"/>
        <v>282</v>
      </c>
      <c r="F25" s="135">
        <f t="shared" si="5"/>
        <v>180</v>
      </c>
      <c r="G25" s="136">
        <f t="shared" si="6"/>
        <v>753</v>
      </c>
      <c r="H25" s="133">
        <v>3</v>
      </c>
      <c r="I25" s="134">
        <v>9</v>
      </c>
      <c r="J25" s="135">
        <v>0</v>
      </c>
      <c r="K25" s="136">
        <f t="shared" ref="K25:K27" si="36">H25+I25+J25</f>
        <v>12</v>
      </c>
      <c r="L25" s="133">
        <v>49</v>
      </c>
      <c r="M25" s="134">
        <v>36</v>
      </c>
      <c r="N25" s="135">
        <v>0</v>
      </c>
      <c r="O25" s="136">
        <f t="shared" ref="O25:O27" si="37">L25+M25+N25</f>
        <v>85</v>
      </c>
      <c r="P25" s="133">
        <f t="shared" si="19"/>
        <v>239</v>
      </c>
      <c r="Q25" s="134">
        <f t="shared" si="20"/>
        <v>237</v>
      </c>
      <c r="R25" s="135">
        <f t="shared" si="21"/>
        <v>180</v>
      </c>
      <c r="S25" s="136">
        <f t="shared" ref="S25:S27" si="38">P25+Q25+R25</f>
        <v>656</v>
      </c>
      <c r="T25" s="178">
        <v>29</v>
      </c>
      <c r="U25" s="101">
        <v>6</v>
      </c>
      <c r="V25" s="101">
        <v>2</v>
      </c>
      <c r="W25" s="15">
        <f t="shared" ref="W25:W27" si="39">T25+U25+V25</f>
        <v>37</v>
      </c>
      <c r="X25" s="77">
        <v>54</v>
      </c>
      <c r="Y25" s="37">
        <v>137</v>
      </c>
      <c r="Z25" s="55">
        <v>71</v>
      </c>
      <c r="AA25" s="15">
        <f t="shared" ref="AA25:AA27" si="40">X25+Y25+Z25</f>
        <v>262</v>
      </c>
      <c r="AB25" s="13">
        <v>156</v>
      </c>
      <c r="AC25" s="14">
        <v>94</v>
      </c>
      <c r="AD25" s="53">
        <v>107</v>
      </c>
      <c r="AE25" s="15">
        <f t="shared" ref="AE25:AE27" si="41">AB25+AC25+AD25</f>
        <v>357</v>
      </c>
      <c r="AF25" s="13"/>
      <c r="AG25" s="14"/>
      <c r="AH25" s="53"/>
      <c r="AI25" s="15">
        <f t="shared" ref="AI25:AI27" si="42">AF25+AG25+AH25</f>
        <v>0</v>
      </c>
    </row>
    <row r="26" spans="1:35" ht="15.75" thickBot="1" x14ac:dyDescent="0.3">
      <c r="A26" s="8" t="s">
        <v>39</v>
      </c>
      <c r="B26" s="6" t="s">
        <v>10</v>
      </c>
      <c r="C26" s="204">
        <f t="shared" si="35"/>
        <v>0.52764423076923073</v>
      </c>
      <c r="D26" s="78">
        <f t="shared" si="3"/>
        <v>439</v>
      </c>
      <c r="E26" s="19">
        <f t="shared" si="4"/>
        <v>143</v>
      </c>
      <c r="F26" s="75">
        <f t="shared" si="5"/>
        <v>123</v>
      </c>
      <c r="G26" s="137">
        <f t="shared" si="6"/>
        <v>705</v>
      </c>
      <c r="H26" s="78">
        <v>12</v>
      </c>
      <c r="I26" s="19">
        <v>0</v>
      </c>
      <c r="J26" s="75">
        <v>0</v>
      </c>
      <c r="K26" s="137">
        <f t="shared" si="36"/>
        <v>12</v>
      </c>
      <c r="L26" s="78">
        <v>13</v>
      </c>
      <c r="M26" s="19">
        <v>24</v>
      </c>
      <c r="N26" s="75">
        <v>0</v>
      </c>
      <c r="O26" s="137">
        <f t="shared" si="37"/>
        <v>37</v>
      </c>
      <c r="P26" s="78">
        <f t="shared" si="19"/>
        <v>414</v>
      </c>
      <c r="Q26" s="19">
        <f t="shared" si="20"/>
        <v>119</v>
      </c>
      <c r="R26" s="75">
        <f t="shared" si="21"/>
        <v>123</v>
      </c>
      <c r="S26" s="137">
        <f t="shared" si="38"/>
        <v>656</v>
      </c>
      <c r="T26" s="178">
        <v>7</v>
      </c>
      <c r="U26" s="101">
        <v>25</v>
      </c>
      <c r="V26" s="101">
        <v>5</v>
      </c>
      <c r="W26" s="18">
        <f t="shared" si="39"/>
        <v>37</v>
      </c>
      <c r="X26" s="78">
        <v>206</v>
      </c>
      <c r="Y26" s="19">
        <v>25</v>
      </c>
      <c r="Z26" s="27">
        <v>31</v>
      </c>
      <c r="AA26" s="18">
        <f t="shared" si="40"/>
        <v>262</v>
      </c>
      <c r="AB26" s="16">
        <v>201</v>
      </c>
      <c r="AC26" s="17">
        <v>69</v>
      </c>
      <c r="AD26" s="29">
        <v>87</v>
      </c>
      <c r="AE26" s="18">
        <f t="shared" si="41"/>
        <v>357</v>
      </c>
      <c r="AF26" s="16"/>
      <c r="AG26" s="17"/>
      <c r="AH26" s="29"/>
      <c r="AI26" s="18">
        <f t="shared" si="42"/>
        <v>0</v>
      </c>
    </row>
    <row r="27" spans="1:35" ht="26.25" thickBot="1" x14ac:dyDescent="0.3">
      <c r="A27" s="216" t="s">
        <v>40</v>
      </c>
      <c r="B27" s="5" t="s">
        <v>117</v>
      </c>
      <c r="C27" s="217">
        <f t="shared" si="35"/>
        <v>0.140625</v>
      </c>
      <c r="D27" s="81">
        <f t="shared" si="3"/>
        <v>117</v>
      </c>
      <c r="E27" s="28">
        <f t="shared" si="4"/>
        <v>47</v>
      </c>
      <c r="F27" s="138">
        <f t="shared" si="5"/>
        <v>0</v>
      </c>
      <c r="G27" s="139">
        <f t="shared" si="6"/>
        <v>164</v>
      </c>
      <c r="H27" s="81"/>
      <c r="I27" s="28"/>
      <c r="J27" s="138"/>
      <c r="K27" s="139">
        <f t="shared" si="36"/>
        <v>0</v>
      </c>
      <c r="L27" s="81">
        <v>117</v>
      </c>
      <c r="M27" s="28">
        <v>47</v>
      </c>
      <c r="N27" s="138">
        <v>0</v>
      </c>
      <c r="O27" s="139">
        <f t="shared" si="37"/>
        <v>164</v>
      </c>
      <c r="P27" s="81">
        <f t="shared" si="19"/>
        <v>0</v>
      </c>
      <c r="Q27" s="28">
        <f t="shared" si="20"/>
        <v>0</v>
      </c>
      <c r="R27" s="138">
        <f t="shared" si="21"/>
        <v>0</v>
      </c>
      <c r="S27" s="139">
        <f t="shared" si="38"/>
        <v>0</v>
      </c>
      <c r="T27" s="178">
        <v>0</v>
      </c>
      <c r="U27" s="101">
        <v>0</v>
      </c>
      <c r="V27" s="101">
        <v>0</v>
      </c>
      <c r="W27" s="22">
        <f t="shared" si="39"/>
        <v>0</v>
      </c>
      <c r="X27" s="81">
        <v>0</v>
      </c>
      <c r="Y27" s="28">
        <v>0</v>
      </c>
      <c r="Z27" s="56">
        <v>0</v>
      </c>
      <c r="AA27" s="22">
        <f t="shared" si="40"/>
        <v>0</v>
      </c>
      <c r="AB27" s="20">
        <v>0</v>
      </c>
      <c r="AC27" s="21">
        <v>0</v>
      </c>
      <c r="AD27" s="57">
        <v>0</v>
      </c>
      <c r="AE27" s="22">
        <f t="shared" si="41"/>
        <v>0</v>
      </c>
      <c r="AF27" s="20"/>
      <c r="AG27" s="21"/>
      <c r="AH27" s="57"/>
      <c r="AI27" s="22">
        <f t="shared" si="42"/>
        <v>0</v>
      </c>
    </row>
    <row r="28" spans="1:35" ht="15.75" thickBot="1" x14ac:dyDescent="0.3">
      <c r="A28" s="1">
        <v>9</v>
      </c>
      <c r="B28" s="148" t="s">
        <v>11</v>
      </c>
      <c r="C28" s="212"/>
      <c r="D28" s="42"/>
      <c r="E28" s="44"/>
      <c r="F28" s="45"/>
      <c r="G28" s="132"/>
      <c r="H28" s="42"/>
      <c r="I28" s="44"/>
      <c r="J28" s="45"/>
      <c r="K28" s="132"/>
      <c r="L28" s="197"/>
      <c r="M28" s="198"/>
      <c r="N28" s="199"/>
      <c r="O28" s="65"/>
      <c r="P28" s="42"/>
      <c r="Q28" s="44"/>
      <c r="R28" s="45"/>
      <c r="S28" s="65"/>
      <c r="T28" s="195">
        <v>0</v>
      </c>
      <c r="U28" s="110">
        <v>0</v>
      </c>
      <c r="V28" s="110">
        <v>0</v>
      </c>
      <c r="W28" s="108"/>
      <c r="X28" s="106"/>
      <c r="Y28" s="107"/>
      <c r="Z28" s="107"/>
      <c r="AA28" s="108"/>
      <c r="AB28" s="106"/>
      <c r="AC28" s="107"/>
      <c r="AD28" s="107"/>
      <c r="AE28" s="108"/>
      <c r="AF28" s="106"/>
      <c r="AG28" s="107"/>
      <c r="AH28" s="107"/>
      <c r="AI28" s="68"/>
    </row>
    <row r="29" spans="1:35" ht="15.75" thickBot="1" x14ac:dyDescent="0.3">
      <c r="A29" s="12" t="s">
        <v>41</v>
      </c>
      <c r="B29" s="214" t="s">
        <v>85</v>
      </c>
      <c r="C29" s="203">
        <f t="shared" ref="C29:C31" si="43">D29/$G$7</f>
        <v>0.31850961538461536</v>
      </c>
      <c r="D29" s="133">
        <f t="shared" si="3"/>
        <v>265</v>
      </c>
      <c r="E29" s="134">
        <f t="shared" si="4"/>
        <v>27</v>
      </c>
      <c r="F29" s="135">
        <f t="shared" si="5"/>
        <v>46</v>
      </c>
      <c r="G29" s="136">
        <f t="shared" si="6"/>
        <v>338</v>
      </c>
      <c r="H29" s="133">
        <v>11</v>
      </c>
      <c r="I29" s="134">
        <v>0</v>
      </c>
      <c r="J29" s="135">
        <v>1</v>
      </c>
      <c r="K29" s="136">
        <f t="shared" ref="K29:K34" si="44">H29+I29+J29</f>
        <v>12</v>
      </c>
      <c r="L29" s="133">
        <v>136</v>
      </c>
      <c r="M29" s="134">
        <v>3</v>
      </c>
      <c r="N29" s="135">
        <v>0</v>
      </c>
      <c r="O29" s="136">
        <f t="shared" ref="O29:O34" si="45">L29+M29+N29</f>
        <v>139</v>
      </c>
      <c r="P29" s="133">
        <f t="shared" si="19"/>
        <v>118</v>
      </c>
      <c r="Q29" s="134">
        <f t="shared" si="20"/>
        <v>24</v>
      </c>
      <c r="R29" s="135">
        <f t="shared" si="21"/>
        <v>45</v>
      </c>
      <c r="S29" s="136">
        <f t="shared" ref="S29:S34" si="46">P29+Q29+R29</f>
        <v>187</v>
      </c>
      <c r="T29" s="178">
        <v>1</v>
      </c>
      <c r="U29" s="101">
        <v>24</v>
      </c>
      <c r="V29" s="101">
        <v>12</v>
      </c>
      <c r="W29" s="15">
        <f t="shared" ref="W29:W34" si="47">T29+U29+V29</f>
        <v>37</v>
      </c>
      <c r="X29" s="77">
        <v>60</v>
      </c>
      <c r="Y29" s="37">
        <v>0</v>
      </c>
      <c r="Z29" s="55">
        <v>0</v>
      </c>
      <c r="AA29" s="15">
        <f t="shared" ref="AA29:AA34" si="48">X29+Y29+Z29</f>
        <v>60</v>
      </c>
      <c r="AB29" s="13">
        <v>57</v>
      </c>
      <c r="AC29" s="14">
        <v>0</v>
      </c>
      <c r="AD29" s="53">
        <v>33</v>
      </c>
      <c r="AE29" s="15">
        <f t="shared" ref="AE29:AE34" si="49">AB29+AC29+AD29</f>
        <v>90</v>
      </c>
      <c r="AF29" s="13"/>
      <c r="AG29" s="14"/>
      <c r="AH29" s="53"/>
      <c r="AI29" s="15">
        <f t="shared" ref="AI29:AI34" si="50">AF29+AG29+AH29</f>
        <v>0</v>
      </c>
    </row>
    <row r="30" spans="1:35" ht="15.75" thickBot="1" x14ac:dyDescent="0.3">
      <c r="A30" s="8" t="s">
        <v>42</v>
      </c>
      <c r="B30" s="6" t="s">
        <v>12</v>
      </c>
      <c r="C30" s="204">
        <f t="shared" si="43"/>
        <v>0.40384615384615385</v>
      </c>
      <c r="D30" s="78">
        <f t="shared" si="3"/>
        <v>336</v>
      </c>
      <c r="E30" s="19">
        <f t="shared" si="4"/>
        <v>135</v>
      </c>
      <c r="F30" s="75">
        <f t="shared" si="5"/>
        <v>45</v>
      </c>
      <c r="G30" s="137">
        <f t="shared" si="6"/>
        <v>516</v>
      </c>
      <c r="H30" s="78">
        <v>12</v>
      </c>
      <c r="I30" s="19">
        <v>0</v>
      </c>
      <c r="J30" s="75">
        <v>0</v>
      </c>
      <c r="K30" s="137">
        <f t="shared" si="44"/>
        <v>12</v>
      </c>
      <c r="L30" s="78">
        <v>2</v>
      </c>
      <c r="M30" s="19">
        <v>133</v>
      </c>
      <c r="N30" s="75">
        <v>10</v>
      </c>
      <c r="O30" s="137">
        <f t="shared" si="45"/>
        <v>145</v>
      </c>
      <c r="P30" s="78">
        <f t="shared" si="19"/>
        <v>322</v>
      </c>
      <c r="Q30" s="19">
        <f t="shared" si="20"/>
        <v>2</v>
      </c>
      <c r="R30" s="75">
        <f t="shared" si="21"/>
        <v>35</v>
      </c>
      <c r="S30" s="137">
        <f t="shared" si="46"/>
        <v>359</v>
      </c>
      <c r="T30" s="178">
        <v>34</v>
      </c>
      <c r="U30" s="101">
        <v>2</v>
      </c>
      <c r="V30" s="101">
        <v>1</v>
      </c>
      <c r="W30" s="18">
        <f t="shared" si="47"/>
        <v>37</v>
      </c>
      <c r="X30" s="78">
        <v>92</v>
      </c>
      <c r="Y30" s="19">
        <v>0</v>
      </c>
      <c r="Z30" s="27">
        <v>1</v>
      </c>
      <c r="AA30" s="18">
        <f t="shared" si="48"/>
        <v>93</v>
      </c>
      <c r="AB30" s="16">
        <v>196</v>
      </c>
      <c r="AC30" s="17">
        <v>0</v>
      </c>
      <c r="AD30" s="29">
        <v>33</v>
      </c>
      <c r="AE30" s="18">
        <f t="shared" si="49"/>
        <v>229</v>
      </c>
      <c r="AF30" s="16"/>
      <c r="AG30" s="17"/>
      <c r="AH30" s="29"/>
      <c r="AI30" s="18">
        <f t="shared" si="50"/>
        <v>0</v>
      </c>
    </row>
    <row r="31" spans="1:35" ht="15.75" thickBot="1" x14ac:dyDescent="0.3">
      <c r="A31" s="8" t="s">
        <v>44</v>
      </c>
      <c r="B31" s="6" t="s">
        <v>13</v>
      </c>
      <c r="C31" s="204">
        <f t="shared" si="43"/>
        <v>0.22355769230769232</v>
      </c>
      <c r="D31" s="78">
        <f t="shared" si="3"/>
        <v>186</v>
      </c>
      <c r="E31" s="19">
        <f t="shared" si="4"/>
        <v>123</v>
      </c>
      <c r="F31" s="75">
        <f t="shared" si="5"/>
        <v>49</v>
      </c>
      <c r="G31" s="137">
        <f t="shared" si="6"/>
        <v>358</v>
      </c>
      <c r="H31" s="78">
        <v>11</v>
      </c>
      <c r="I31" s="19">
        <v>0</v>
      </c>
      <c r="J31" s="75">
        <v>1</v>
      </c>
      <c r="K31" s="137">
        <f t="shared" si="44"/>
        <v>12</v>
      </c>
      <c r="L31" s="78">
        <v>6</v>
      </c>
      <c r="M31" s="19">
        <v>93</v>
      </c>
      <c r="N31" s="75">
        <v>11</v>
      </c>
      <c r="O31" s="137">
        <f t="shared" si="45"/>
        <v>110</v>
      </c>
      <c r="P31" s="78">
        <f t="shared" si="19"/>
        <v>169</v>
      </c>
      <c r="Q31" s="19">
        <f t="shared" si="20"/>
        <v>30</v>
      </c>
      <c r="R31" s="75">
        <f t="shared" si="21"/>
        <v>37</v>
      </c>
      <c r="S31" s="137">
        <f t="shared" si="46"/>
        <v>236</v>
      </c>
      <c r="T31" s="178">
        <v>2</v>
      </c>
      <c r="U31" s="101">
        <v>30</v>
      </c>
      <c r="V31" s="101">
        <v>5</v>
      </c>
      <c r="W31" s="18">
        <f t="shared" si="47"/>
        <v>37</v>
      </c>
      <c r="X31" s="78">
        <v>79</v>
      </c>
      <c r="Y31" s="19">
        <v>0</v>
      </c>
      <c r="Z31" s="27">
        <v>0</v>
      </c>
      <c r="AA31" s="18">
        <f t="shared" si="48"/>
        <v>79</v>
      </c>
      <c r="AB31" s="16">
        <v>88</v>
      </c>
      <c r="AC31" s="17">
        <v>0</v>
      </c>
      <c r="AD31" s="29">
        <v>32</v>
      </c>
      <c r="AE31" s="18">
        <f t="shared" si="49"/>
        <v>120</v>
      </c>
      <c r="AF31" s="16"/>
      <c r="AG31" s="17"/>
      <c r="AH31" s="29"/>
      <c r="AI31" s="18">
        <f t="shared" si="50"/>
        <v>0</v>
      </c>
    </row>
    <row r="32" spans="1:35" ht="15.75" thickBot="1" x14ac:dyDescent="0.3">
      <c r="A32" s="190" t="s">
        <v>45</v>
      </c>
      <c r="B32" s="218" t="s">
        <v>109</v>
      </c>
      <c r="C32" s="219"/>
      <c r="D32" s="143">
        <f t="shared" si="3"/>
        <v>538</v>
      </c>
      <c r="E32" s="144">
        <f t="shared" si="4"/>
        <v>3</v>
      </c>
      <c r="F32" s="145">
        <f t="shared" si="5"/>
        <v>0</v>
      </c>
      <c r="G32" s="222">
        <f t="shared" si="6"/>
        <v>541</v>
      </c>
      <c r="H32" s="143">
        <v>0</v>
      </c>
      <c r="I32" s="144">
        <v>0</v>
      </c>
      <c r="J32" s="145">
        <v>0</v>
      </c>
      <c r="K32" s="222">
        <f t="shared" si="44"/>
        <v>0</v>
      </c>
      <c r="L32" s="143"/>
      <c r="M32" s="144"/>
      <c r="N32" s="145"/>
      <c r="O32" s="222">
        <f t="shared" si="45"/>
        <v>0</v>
      </c>
      <c r="P32" s="143">
        <f t="shared" si="19"/>
        <v>538</v>
      </c>
      <c r="Q32" s="144">
        <f t="shared" si="20"/>
        <v>3</v>
      </c>
      <c r="R32" s="145">
        <f t="shared" si="21"/>
        <v>0</v>
      </c>
      <c r="S32" s="222">
        <f t="shared" si="46"/>
        <v>541</v>
      </c>
      <c r="T32" s="178">
        <v>34</v>
      </c>
      <c r="U32" s="101">
        <v>3</v>
      </c>
      <c r="V32" s="101">
        <v>0</v>
      </c>
      <c r="W32" s="96">
        <f t="shared" si="47"/>
        <v>37</v>
      </c>
      <c r="X32" s="94">
        <v>257</v>
      </c>
      <c r="Y32" s="95">
        <v>0</v>
      </c>
      <c r="Z32" s="97">
        <v>0</v>
      </c>
      <c r="AA32" s="96">
        <f t="shared" si="48"/>
        <v>257</v>
      </c>
      <c r="AB32" s="94">
        <v>247</v>
      </c>
      <c r="AC32" s="95">
        <v>0</v>
      </c>
      <c r="AD32" s="97">
        <v>0</v>
      </c>
      <c r="AE32" s="96">
        <f t="shared" si="49"/>
        <v>247</v>
      </c>
      <c r="AF32" s="94"/>
      <c r="AG32" s="95"/>
      <c r="AH32" s="97"/>
      <c r="AI32" s="96">
        <f t="shared" si="50"/>
        <v>0</v>
      </c>
    </row>
    <row r="33" spans="1:35" ht="15.75" thickBot="1" x14ac:dyDescent="0.3">
      <c r="A33" s="8" t="s">
        <v>46</v>
      </c>
      <c r="B33" s="6" t="s">
        <v>14</v>
      </c>
      <c r="C33" s="204">
        <f>D33/$G$7</f>
        <v>0.25841346153846156</v>
      </c>
      <c r="D33" s="78">
        <f t="shared" si="3"/>
        <v>215</v>
      </c>
      <c r="E33" s="19">
        <f t="shared" si="4"/>
        <v>181</v>
      </c>
      <c r="F33" s="75">
        <f t="shared" si="5"/>
        <v>51</v>
      </c>
      <c r="G33" s="137">
        <f t="shared" si="6"/>
        <v>447</v>
      </c>
      <c r="H33" s="78">
        <v>11</v>
      </c>
      <c r="I33" s="19">
        <v>1</v>
      </c>
      <c r="J33" s="75">
        <v>0</v>
      </c>
      <c r="K33" s="137">
        <f t="shared" si="44"/>
        <v>12</v>
      </c>
      <c r="L33" s="78">
        <v>5</v>
      </c>
      <c r="M33" s="19">
        <v>151</v>
      </c>
      <c r="N33" s="75">
        <v>10</v>
      </c>
      <c r="O33" s="137">
        <f t="shared" si="45"/>
        <v>166</v>
      </c>
      <c r="P33" s="78">
        <f t="shared" si="19"/>
        <v>199</v>
      </c>
      <c r="Q33" s="19">
        <f t="shared" si="20"/>
        <v>29</v>
      </c>
      <c r="R33" s="75">
        <f t="shared" si="21"/>
        <v>41</v>
      </c>
      <c r="S33" s="137">
        <f t="shared" si="46"/>
        <v>269</v>
      </c>
      <c r="T33" s="178">
        <v>1</v>
      </c>
      <c r="U33" s="101">
        <v>29</v>
      </c>
      <c r="V33" s="101">
        <v>7</v>
      </c>
      <c r="W33" s="18">
        <f t="shared" si="47"/>
        <v>37</v>
      </c>
      <c r="X33" s="78">
        <v>91</v>
      </c>
      <c r="Y33" s="19">
        <v>0</v>
      </c>
      <c r="Z33" s="27">
        <v>1</v>
      </c>
      <c r="AA33" s="18">
        <f t="shared" si="48"/>
        <v>92</v>
      </c>
      <c r="AB33" s="16">
        <v>107</v>
      </c>
      <c r="AC33" s="17">
        <v>0</v>
      </c>
      <c r="AD33" s="29">
        <v>33</v>
      </c>
      <c r="AE33" s="18">
        <f t="shared" si="49"/>
        <v>140</v>
      </c>
      <c r="AF33" s="16"/>
      <c r="AG33" s="17"/>
      <c r="AH33" s="29"/>
      <c r="AI33" s="18">
        <f t="shared" si="50"/>
        <v>0</v>
      </c>
    </row>
    <row r="34" spans="1:35" ht="15.75" thickBot="1" x14ac:dyDescent="0.3">
      <c r="A34" s="190" t="s">
        <v>47</v>
      </c>
      <c r="B34" s="218" t="s">
        <v>108</v>
      </c>
      <c r="C34" s="219"/>
      <c r="D34" s="143">
        <f t="shared" si="3"/>
        <v>327</v>
      </c>
      <c r="E34" s="144">
        <f t="shared" si="4"/>
        <v>30</v>
      </c>
      <c r="F34" s="145">
        <f t="shared" si="5"/>
        <v>6</v>
      </c>
      <c r="G34" s="222">
        <f t="shared" si="6"/>
        <v>363</v>
      </c>
      <c r="H34" s="143"/>
      <c r="I34" s="144"/>
      <c r="J34" s="145"/>
      <c r="K34" s="222">
        <f t="shared" si="44"/>
        <v>0</v>
      </c>
      <c r="L34" s="143"/>
      <c r="M34" s="144"/>
      <c r="N34" s="145"/>
      <c r="O34" s="222">
        <f t="shared" si="45"/>
        <v>0</v>
      </c>
      <c r="P34" s="143">
        <f t="shared" si="19"/>
        <v>327</v>
      </c>
      <c r="Q34" s="144">
        <f t="shared" si="20"/>
        <v>30</v>
      </c>
      <c r="R34" s="145">
        <f t="shared" si="21"/>
        <v>6</v>
      </c>
      <c r="S34" s="222">
        <f t="shared" si="46"/>
        <v>363</v>
      </c>
      <c r="T34" s="178">
        <v>3</v>
      </c>
      <c r="U34" s="101">
        <v>30</v>
      </c>
      <c r="V34" s="101">
        <v>4</v>
      </c>
      <c r="W34" s="96">
        <f t="shared" si="47"/>
        <v>37</v>
      </c>
      <c r="X34" s="94">
        <v>133</v>
      </c>
      <c r="Y34" s="95">
        <v>0</v>
      </c>
      <c r="Z34" s="97">
        <v>1</v>
      </c>
      <c r="AA34" s="96">
        <f t="shared" si="48"/>
        <v>134</v>
      </c>
      <c r="AB34" s="94">
        <v>191</v>
      </c>
      <c r="AC34" s="95">
        <v>0</v>
      </c>
      <c r="AD34" s="97">
        <v>1</v>
      </c>
      <c r="AE34" s="96">
        <f t="shared" si="49"/>
        <v>192</v>
      </c>
      <c r="AF34" s="94"/>
      <c r="AG34" s="95"/>
      <c r="AH34" s="97"/>
      <c r="AI34" s="96">
        <f t="shared" si="50"/>
        <v>0</v>
      </c>
    </row>
    <row r="35" spans="1:35" ht="15.75" thickBot="1" x14ac:dyDescent="0.3">
      <c r="A35" s="8" t="s">
        <v>43</v>
      </c>
      <c r="B35" s="6" t="s">
        <v>15</v>
      </c>
      <c r="C35" s="204">
        <f t="shared" ref="C35:C42" si="51">D35/$G$7</f>
        <v>0.72355769230769229</v>
      </c>
      <c r="D35" s="78">
        <f t="shared" si="3"/>
        <v>602</v>
      </c>
      <c r="E35" s="19">
        <f t="shared" si="4"/>
        <v>123</v>
      </c>
      <c r="F35" s="75">
        <f t="shared" si="5"/>
        <v>3</v>
      </c>
      <c r="G35" s="137">
        <f t="shared" si="6"/>
        <v>728</v>
      </c>
      <c r="H35" s="78">
        <v>11</v>
      </c>
      <c r="I35" s="19">
        <v>1</v>
      </c>
      <c r="J35" s="75">
        <v>0</v>
      </c>
      <c r="K35" s="137">
        <f>H35+I35+J35</f>
        <v>12</v>
      </c>
      <c r="L35" s="78">
        <v>35</v>
      </c>
      <c r="M35" s="19">
        <v>115</v>
      </c>
      <c r="N35" s="75">
        <v>1</v>
      </c>
      <c r="O35" s="137">
        <f>L35+M35+N35</f>
        <v>151</v>
      </c>
      <c r="P35" s="78">
        <f t="shared" si="19"/>
        <v>556</v>
      </c>
      <c r="Q35" s="19">
        <f t="shared" si="20"/>
        <v>7</v>
      </c>
      <c r="R35" s="75">
        <f t="shared" si="21"/>
        <v>2</v>
      </c>
      <c r="S35" s="137">
        <f>P35+Q35+R35</f>
        <v>565</v>
      </c>
      <c r="T35" s="178">
        <v>29</v>
      </c>
      <c r="U35" s="101">
        <v>7</v>
      </c>
      <c r="V35" s="101">
        <v>1</v>
      </c>
      <c r="W35" s="18">
        <f>T35+U35+V35</f>
        <v>37</v>
      </c>
      <c r="X35" s="78">
        <v>194</v>
      </c>
      <c r="Y35" s="19">
        <v>0</v>
      </c>
      <c r="Z35" s="27">
        <v>0</v>
      </c>
      <c r="AA35" s="18">
        <f>X35+Y35+Z35</f>
        <v>194</v>
      </c>
      <c r="AB35" s="16">
        <v>333</v>
      </c>
      <c r="AC35" s="17">
        <v>0</v>
      </c>
      <c r="AD35" s="29">
        <v>1</v>
      </c>
      <c r="AE35" s="18">
        <f>AB35+AC35+AD35</f>
        <v>334</v>
      </c>
      <c r="AF35" s="16"/>
      <c r="AG35" s="17"/>
      <c r="AH35" s="29"/>
      <c r="AI35" s="18">
        <f>AF35+AG35+AH35</f>
        <v>0</v>
      </c>
    </row>
    <row r="36" spans="1:35" ht="15.75" thickBot="1" x14ac:dyDescent="0.3">
      <c r="A36" s="8" t="s">
        <v>48</v>
      </c>
      <c r="B36" s="6" t="s">
        <v>16</v>
      </c>
      <c r="C36" s="204">
        <f t="shared" si="51"/>
        <v>0.21514423076923078</v>
      </c>
      <c r="D36" s="78">
        <f t="shared" si="3"/>
        <v>179</v>
      </c>
      <c r="E36" s="19">
        <f t="shared" si="4"/>
        <v>176</v>
      </c>
      <c r="F36" s="75">
        <f t="shared" si="5"/>
        <v>9</v>
      </c>
      <c r="G36" s="137">
        <f t="shared" si="6"/>
        <v>364</v>
      </c>
      <c r="H36" s="78">
        <v>10</v>
      </c>
      <c r="I36" s="19">
        <v>2</v>
      </c>
      <c r="J36" s="75">
        <v>0</v>
      </c>
      <c r="K36" s="137">
        <f>H36+I36+J36</f>
        <v>12</v>
      </c>
      <c r="L36" s="78">
        <v>2</v>
      </c>
      <c r="M36" s="19">
        <v>151</v>
      </c>
      <c r="N36" s="75">
        <v>1</v>
      </c>
      <c r="O36" s="137">
        <f>L36+M36+N36</f>
        <v>154</v>
      </c>
      <c r="P36" s="78">
        <f t="shared" si="19"/>
        <v>167</v>
      </c>
      <c r="Q36" s="19">
        <f t="shared" si="20"/>
        <v>23</v>
      </c>
      <c r="R36" s="75">
        <f t="shared" si="21"/>
        <v>8</v>
      </c>
      <c r="S36" s="137">
        <f>P36+Q36+R36</f>
        <v>198</v>
      </c>
      <c r="T36" s="178">
        <v>7</v>
      </c>
      <c r="U36" s="101">
        <v>23</v>
      </c>
      <c r="V36" s="101">
        <v>7</v>
      </c>
      <c r="W36" s="18">
        <f>T36+U36+V36</f>
        <v>37</v>
      </c>
      <c r="X36" s="78">
        <v>65</v>
      </c>
      <c r="Y36" s="19">
        <v>0</v>
      </c>
      <c r="Z36" s="27">
        <v>1</v>
      </c>
      <c r="AA36" s="18">
        <f>X36+Y36+Z36</f>
        <v>66</v>
      </c>
      <c r="AB36" s="16">
        <v>95</v>
      </c>
      <c r="AC36" s="17">
        <v>0</v>
      </c>
      <c r="AD36" s="29">
        <v>0</v>
      </c>
      <c r="AE36" s="18">
        <f>AB36+AC36+AD36</f>
        <v>95</v>
      </c>
      <c r="AF36" s="16"/>
      <c r="AG36" s="17"/>
      <c r="AH36" s="29"/>
      <c r="AI36" s="18">
        <f>AF36+AG36+AH36</f>
        <v>0</v>
      </c>
    </row>
    <row r="37" spans="1:35" ht="15.75" thickBot="1" x14ac:dyDescent="0.3">
      <c r="A37" s="8" t="s">
        <v>49</v>
      </c>
      <c r="B37" s="6" t="s">
        <v>17</v>
      </c>
      <c r="C37" s="204">
        <f t="shared" si="51"/>
        <v>0.43870192307692307</v>
      </c>
      <c r="D37" s="78">
        <f t="shared" si="3"/>
        <v>365</v>
      </c>
      <c r="E37" s="19">
        <f t="shared" si="4"/>
        <v>156</v>
      </c>
      <c r="F37" s="75">
        <f t="shared" si="5"/>
        <v>8</v>
      </c>
      <c r="G37" s="137">
        <f t="shared" si="6"/>
        <v>529</v>
      </c>
      <c r="H37" s="78">
        <v>11</v>
      </c>
      <c r="I37" s="19">
        <v>1</v>
      </c>
      <c r="J37" s="75">
        <v>0</v>
      </c>
      <c r="K37" s="137">
        <f t="shared" ref="K37:K46" si="52">H37+I37+J37</f>
        <v>12</v>
      </c>
      <c r="L37" s="78">
        <v>15</v>
      </c>
      <c r="M37" s="19">
        <v>149</v>
      </c>
      <c r="N37" s="75">
        <v>0</v>
      </c>
      <c r="O37" s="137">
        <f t="shared" ref="O37:O46" si="53">L37+M37+N37</f>
        <v>164</v>
      </c>
      <c r="P37" s="78">
        <f t="shared" si="19"/>
        <v>339</v>
      </c>
      <c r="Q37" s="19">
        <f t="shared" si="20"/>
        <v>6</v>
      </c>
      <c r="R37" s="75">
        <f t="shared" si="21"/>
        <v>8</v>
      </c>
      <c r="S37" s="137">
        <f t="shared" ref="S37:S46" si="54">P37+Q37+R37</f>
        <v>353</v>
      </c>
      <c r="T37" s="178">
        <v>24</v>
      </c>
      <c r="U37" s="101">
        <v>6</v>
      </c>
      <c r="V37" s="101">
        <v>7</v>
      </c>
      <c r="W37" s="18">
        <f t="shared" ref="W37:W46" si="55">T37+U37+V37</f>
        <v>37</v>
      </c>
      <c r="X37" s="78">
        <v>111</v>
      </c>
      <c r="Y37" s="19">
        <v>0</v>
      </c>
      <c r="Z37" s="27">
        <v>0</v>
      </c>
      <c r="AA37" s="18">
        <f t="shared" ref="AA37:AA46" si="56">X37+Y37+Z37</f>
        <v>111</v>
      </c>
      <c r="AB37" s="16">
        <v>204</v>
      </c>
      <c r="AC37" s="17">
        <v>0</v>
      </c>
      <c r="AD37" s="29">
        <v>1</v>
      </c>
      <c r="AE37" s="18">
        <f t="shared" ref="AE37:AE46" si="57">AB37+AC37+AD37</f>
        <v>205</v>
      </c>
      <c r="AF37" s="16"/>
      <c r="AG37" s="17"/>
      <c r="AH37" s="29"/>
      <c r="AI37" s="18">
        <f t="shared" ref="AI37:AI46" si="58">AF37+AG37+AH37</f>
        <v>0</v>
      </c>
    </row>
    <row r="38" spans="1:35" ht="15.75" thickBot="1" x14ac:dyDescent="0.3">
      <c r="A38" s="8" t="s">
        <v>50</v>
      </c>
      <c r="B38" s="6" t="s">
        <v>18</v>
      </c>
      <c r="C38" s="204">
        <f t="shared" si="51"/>
        <v>0.35817307692307693</v>
      </c>
      <c r="D38" s="78">
        <f t="shared" si="3"/>
        <v>298</v>
      </c>
      <c r="E38" s="19">
        <f t="shared" si="4"/>
        <v>151</v>
      </c>
      <c r="F38" s="75">
        <f t="shared" si="5"/>
        <v>39</v>
      </c>
      <c r="G38" s="137">
        <f t="shared" si="6"/>
        <v>488</v>
      </c>
      <c r="H38" s="78">
        <v>11</v>
      </c>
      <c r="I38" s="19">
        <v>1</v>
      </c>
      <c r="J38" s="75">
        <v>0</v>
      </c>
      <c r="K38" s="137">
        <f t="shared" si="52"/>
        <v>12</v>
      </c>
      <c r="L38" s="78">
        <v>14</v>
      </c>
      <c r="M38" s="19">
        <v>149</v>
      </c>
      <c r="N38" s="75">
        <v>0</v>
      </c>
      <c r="O38" s="137">
        <f t="shared" si="53"/>
        <v>163</v>
      </c>
      <c r="P38" s="78">
        <f t="shared" si="19"/>
        <v>273</v>
      </c>
      <c r="Q38" s="19">
        <f t="shared" si="20"/>
        <v>1</v>
      </c>
      <c r="R38" s="75">
        <f t="shared" si="21"/>
        <v>39</v>
      </c>
      <c r="S38" s="137">
        <f t="shared" si="54"/>
        <v>313</v>
      </c>
      <c r="T38" s="178">
        <v>31</v>
      </c>
      <c r="U38" s="101">
        <v>1</v>
      </c>
      <c r="V38" s="101">
        <v>5</v>
      </c>
      <c r="W38" s="18">
        <f t="shared" si="55"/>
        <v>37</v>
      </c>
      <c r="X38" s="78">
        <v>147</v>
      </c>
      <c r="Y38" s="19">
        <v>0</v>
      </c>
      <c r="Z38" s="27">
        <v>1</v>
      </c>
      <c r="AA38" s="18">
        <f t="shared" si="56"/>
        <v>148</v>
      </c>
      <c r="AB38" s="16">
        <v>95</v>
      </c>
      <c r="AC38" s="17">
        <v>0</v>
      </c>
      <c r="AD38" s="29">
        <v>33</v>
      </c>
      <c r="AE38" s="18">
        <f t="shared" si="57"/>
        <v>128</v>
      </c>
      <c r="AF38" s="16"/>
      <c r="AG38" s="17"/>
      <c r="AH38" s="29"/>
      <c r="AI38" s="18">
        <f t="shared" si="58"/>
        <v>0</v>
      </c>
    </row>
    <row r="39" spans="1:35" ht="15.75" thickBot="1" x14ac:dyDescent="0.3">
      <c r="A39" s="8" t="s">
        <v>51</v>
      </c>
      <c r="B39" s="6" t="s">
        <v>19</v>
      </c>
      <c r="C39" s="204">
        <f t="shared" si="51"/>
        <v>0.39423076923076922</v>
      </c>
      <c r="D39" s="78">
        <f t="shared" si="3"/>
        <v>328</v>
      </c>
      <c r="E39" s="19">
        <f t="shared" si="4"/>
        <v>181</v>
      </c>
      <c r="F39" s="75">
        <f t="shared" si="5"/>
        <v>1</v>
      </c>
      <c r="G39" s="137">
        <f t="shared" si="6"/>
        <v>510</v>
      </c>
      <c r="H39" s="78">
        <v>11</v>
      </c>
      <c r="I39" s="19">
        <v>1</v>
      </c>
      <c r="J39" s="75">
        <v>0</v>
      </c>
      <c r="K39" s="137">
        <f t="shared" si="52"/>
        <v>12</v>
      </c>
      <c r="L39" s="78">
        <v>13</v>
      </c>
      <c r="M39" s="19">
        <v>151</v>
      </c>
      <c r="N39" s="75">
        <v>0</v>
      </c>
      <c r="O39" s="137">
        <f t="shared" si="53"/>
        <v>164</v>
      </c>
      <c r="P39" s="78">
        <f t="shared" si="19"/>
        <v>304</v>
      </c>
      <c r="Q39" s="19">
        <f t="shared" si="20"/>
        <v>29</v>
      </c>
      <c r="R39" s="75">
        <f t="shared" si="21"/>
        <v>1</v>
      </c>
      <c r="S39" s="137">
        <f t="shared" si="54"/>
        <v>334</v>
      </c>
      <c r="T39" s="178">
        <v>7</v>
      </c>
      <c r="U39" s="101">
        <v>29</v>
      </c>
      <c r="V39" s="101">
        <v>1</v>
      </c>
      <c r="W39" s="18">
        <f t="shared" si="55"/>
        <v>37</v>
      </c>
      <c r="X39" s="78">
        <v>131</v>
      </c>
      <c r="Y39" s="19">
        <v>0</v>
      </c>
      <c r="Z39" s="27">
        <v>0</v>
      </c>
      <c r="AA39" s="18">
        <f t="shared" si="56"/>
        <v>131</v>
      </c>
      <c r="AB39" s="16">
        <v>166</v>
      </c>
      <c r="AC39" s="17">
        <v>0</v>
      </c>
      <c r="AD39" s="29">
        <v>0</v>
      </c>
      <c r="AE39" s="18">
        <f t="shared" si="57"/>
        <v>166</v>
      </c>
      <c r="AF39" s="16"/>
      <c r="AG39" s="17"/>
      <c r="AH39" s="29"/>
      <c r="AI39" s="18">
        <f t="shared" si="58"/>
        <v>0</v>
      </c>
    </row>
    <row r="40" spans="1:35" ht="15.75" thickBot="1" x14ac:dyDescent="0.3">
      <c r="A40" s="8" t="s">
        <v>52</v>
      </c>
      <c r="B40" s="6" t="s">
        <v>20</v>
      </c>
      <c r="C40" s="204">
        <f t="shared" si="51"/>
        <v>0.33293269230769229</v>
      </c>
      <c r="D40" s="78">
        <f t="shared" si="3"/>
        <v>277</v>
      </c>
      <c r="E40" s="19">
        <f t="shared" si="4"/>
        <v>177</v>
      </c>
      <c r="F40" s="75">
        <f t="shared" si="5"/>
        <v>51</v>
      </c>
      <c r="G40" s="137">
        <f t="shared" si="6"/>
        <v>505</v>
      </c>
      <c r="H40" s="78">
        <v>10</v>
      </c>
      <c r="I40" s="19">
        <v>1</v>
      </c>
      <c r="J40" s="75">
        <v>1</v>
      </c>
      <c r="K40" s="137">
        <f t="shared" si="52"/>
        <v>12</v>
      </c>
      <c r="L40" s="78">
        <v>1</v>
      </c>
      <c r="M40" s="19">
        <v>154</v>
      </c>
      <c r="N40" s="75">
        <v>9</v>
      </c>
      <c r="O40" s="137">
        <f t="shared" si="53"/>
        <v>164</v>
      </c>
      <c r="P40" s="78">
        <f t="shared" si="19"/>
        <v>266</v>
      </c>
      <c r="Q40" s="19">
        <f t="shared" si="20"/>
        <v>22</v>
      </c>
      <c r="R40" s="75">
        <f t="shared" si="21"/>
        <v>41</v>
      </c>
      <c r="S40" s="137">
        <f t="shared" si="54"/>
        <v>329</v>
      </c>
      <c r="T40" s="178">
        <v>8</v>
      </c>
      <c r="U40" s="101">
        <v>22</v>
      </c>
      <c r="V40" s="101">
        <v>7</v>
      </c>
      <c r="W40" s="18">
        <f t="shared" si="55"/>
        <v>37</v>
      </c>
      <c r="X40" s="78">
        <v>114</v>
      </c>
      <c r="Y40" s="19">
        <v>0</v>
      </c>
      <c r="Z40" s="27">
        <v>1</v>
      </c>
      <c r="AA40" s="18">
        <f t="shared" si="56"/>
        <v>115</v>
      </c>
      <c r="AB40" s="16">
        <v>144</v>
      </c>
      <c r="AC40" s="17">
        <v>0</v>
      </c>
      <c r="AD40" s="29">
        <v>33</v>
      </c>
      <c r="AE40" s="18">
        <f t="shared" si="57"/>
        <v>177</v>
      </c>
      <c r="AF40" s="16"/>
      <c r="AG40" s="17"/>
      <c r="AH40" s="29"/>
      <c r="AI40" s="18">
        <f t="shared" si="58"/>
        <v>0</v>
      </c>
    </row>
    <row r="41" spans="1:35" ht="15.75" thickBot="1" x14ac:dyDescent="0.3">
      <c r="A41" s="8" t="s">
        <v>53</v>
      </c>
      <c r="B41" s="6" t="s">
        <v>21</v>
      </c>
      <c r="C41" s="204">
        <f t="shared" si="51"/>
        <v>0.76802884615384615</v>
      </c>
      <c r="D41" s="78">
        <f t="shared" si="3"/>
        <v>639</v>
      </c>
      <c r="E41" s="19">
        <f t="shared" si="4"/>
        <v>30</v>
      </c>
      <c r="F41" s="75">
        <f t="shared" si="5"/>
        <v>7</v>
      </c>
      <c r="G41" s="137">
        <f t="shared" si="6"/>
        <v>676</v>
      </c>
      <c r="H41" s="78">
        <v>10</v>
      </c>
      <c r="I41" s="19">
        <v>1</v>
      </c>
      <c r="J41" s="75">
        <v>1</v>
      </c>
      <c r="K41" s="137">
        <f t="shared" si="52"/>
        <v>12</v>
      </c>
      <c r="L41" s="78">
        <v>162</v>
      </c>
      <c r="M41" s="19">
        <v>1</v>
      </c>
      <c r="N41" s="75">
        <v>1</v>
      </c>
      <c r="O41" s="137">
        <f t="shared" si="53"/>
        <v>164</v>
      </c>
      <c r="P41" s="78">
        <f t="shared" si="19"/>
        <v>467</v>
      </c>
      <c r="Q41" s="19">
        <f t="shared" si="20"/>
        <v>28</v>
      </c>
      <c r="R41" s="75">
        <f t="shared" si="21"/>
        <v>5</v>
      </c>
      <c r="S41" s="137">
        <f t="shared" si="54"/>
        <v>500</v>
      </c>
      <c r="T41" s="178">
        <v>4</v>
      </c>
      <c r="U41" s="101">
        <v>28</v>
      </c>
      <c r="V41" s="101">
        <v>5</v>
      </c>
      <c r="W41" s="18">
        <f t="shared" si="55"/>
        <v>37</v>
      </c>
      <c r="X41" s="78">
        <v>174</v>
      </c>
      <c r="Y41" s="19">
        <v>0</v>
      </c>
      <c r="Z41" s="27">
        <v>0</v>
      </c>
      <c r="AA41" s="18">
        <f t="shared" si="56"/>
        <v>174</v>
      </c>
      <c r="AB41" s="16">
        <v>289</v>
      </c>
      <c r="AC41" s="17">
        <v>0</v>
      </c>
      <c r="AD41" s="29">
        <v>0</v>
      </c>
      <c r="AE41" s="18">
        <f t="shared" si="57"/>
        <v>289</v>
      </c>
      <c r="AF41" s="16"/>
      <c r="AG41" s="17"/>
      <c r="AH41" s="29"/>
      <c r="AI41" s="18">
        <f t="shared" si="58"/>
        <v>0</v>
      </c>
    </row>
    <row r="42" spans="1:35" ht="15.75" thickBot="1" x14ac:dyDescent="0.3">
      <c r="A42" s="8" t="s">
        <v>54</v>
      </c>
      <c r="B42" s="6" t="s">
        <v>22</v>
      </c>
      <c r="C42" s="204">
        <f t="shared" si="51"/>
        <v>0.38701923076923078</v>
      </c>
      <c r="D42" s="78">
        <f t="shared" si="3"/>
        <v>322</v>
      </c>
      <c r="E42" s="19">
        <f t="shared" si="4"/>
        <v>74</v>
      </c>
      <c r="F42" s="75">
        <f t="shared" si="5"/>
        <v>8</v>
      </c>
      <c r="G42" s="137">
        <f t="shared" si="6"/>
        <v>404</v>
      </c>
      <c r="H42" s="78">
        <v>2</v>
      </c>
      <c r="I42" s="19">
        <v>10</v>
      </c>
      <c r="J42" s="75">
        <v>0</v>
      </c>
      <c r="K42" s="137">
        <f t="shared" si="52"/>
        <v>12</v>
      </c>
      <c r="L42" s="78">
        <v>160</v>
      </c>
      <c r="M42" s="19">
        <v>3</v>
      </c>
      <c r="N42" s="75">
        <v>1</v>
      </c>
      <c r="O42" s="137">
        <f t="shared" si="53"/>
        <v>164</v>
      </c>
      <c r="P42" s="78">
        <f t="shared" si="19"/>
        <v>160</v>
      </c>
      <c r="Q42" s="19">
        <f t="shared" si="20"/>
        <v>61</v>
      </c>
      <c r="R42" s="75">
        <f t="shared" si="21"/>
        <v>7</v>
      </c>
      <c r="S42" s="137">
        <f t="shared" si="54"/>
        <v>228</v>
      </c>
      <c r="T42" s="178">
        <v>3</v>
      </c>
      <c r="U42" s="101">
        <v>28</v>
      </c>
      <c r="V42" s="101">
        <v>6</v>
      </c>
      <c r="W42" s="18">
        <f t="shared" si="55"/>
        <v>37</v>
      </c>
      <c r="X42" s="78">
        <v>113</v>
      </c>
      <c r="Y42" s="19">
        <v>0</v>
      </c>
      <c r="Z42" s="27">
        <v>1</v>
      </c>
      <c r="AA42" s="18">
        <f t="shared" si="56"/>
        <v>114</v>
      </c>
      <c r="AB42" s="16">
        <v>44</v>
      </c>
      <c r="AC42" s="17">
        <v>33</v>
      </c>
      <c r="AD42" s="29">
        <v>0</v>
      </c>
      <c r="AE42" s="18">
        <f t="shared" si="57"/>
        <v>77</v>
      </c>
      <c r="AF42" s="16"/>
      <c r="AG42" s="17"/>
      <c r="AH42" s="29"/>
      <c r="AI42" s="18">
        <f t="shared" si="58"/>
        <v>0</v>
      </c>
    </row>
    <row r="43" spans="1:35" ht="15.75" thickBot="1" x14ac:dyDescent="0.3">
      <c r="A43" s="8" t="s">
        <v>55</v>
      </c>
      <c r="B43" s="6"/>
      <c r="C43" s="205"/>
      <c r="D43" s="78">
        <f t="shared" si="3"/>
        <v>0</v>
      </c>
      <c r="E43" s="19">
        <f t="shared" si="4"/>
        <v>0</v>
      </c>
      <c r="F43" s="75">
        <f t="shared" si="5"/>
        <v>0</v>
      </c>
      <c r="G43" s="137">
        <f t="shared" si="6"/>
        <v>0</v>
      </c>
      <c r="H43" s="78"/>
      <c r="I43" s="19"/>
      <c r="J43" s="75"/>
      <c r="K43" s="137">
        <f t="shared" si="52"/>
        <v>0</v>
      </c>
      <c r="L43" s="78"/>
      <c r="M43" s="19"/>
      <c r="N43" s="75"/>
      <c r="O43" s="137">
        <f t="shared" si="53"/>
        <v>0</v>
      </c>
      <c r="P43" s="78">
        <f t="shared" si="19"/>
        <v>0</v>
      </c>
      <c r="Q43" s="19">
        <f t="shared" si="20"/>
        <v>0</v>
      </c>
      <c r="R43" s="75">
        <f t="shared" si="21"/>
        <v>0</v>
      </c>
      <c r="S43" s="137">
        <f t="shared" si="54"/>
        <v>0</v>
      </c>
      <c r="T43" s="178">
        <v>0</v>
      </c>
      <c r="U43" s="101">
        <v>0</v>
      </c>
      <c r="V43" s="101">
        <v>0</v>
      </c>
      <c r="W43" s="22">
        <f t="shared" si="55"/>
        <v>0</v>
      </c>
      <c r="X43" s="78">
        <v>0</v>
      </c>
      <c r="Y43" s="19">
        <v>0</v>
      </c>
      <c r="Z43" s="27">
        <v>0</v>
      </c>
      <c r="AA43" s="22">
        <f t="shared" si="56"/>
        <v>0</v>
      </c>
      <c r="AB43" s="16">
        <v>0</v>
      </c>
      <c r="AC43" s="17">
        <v>0</v>
      </c>
      <c r="AD43" s="29">
        <v>0</v>
      </c>
      <c r="AE43" s="22">
        <f t="shared" si="57"/>
        <v>0</v>
      </c>
      <c r="AF43" s="16"/>
      <c r="AG43" s="17"/>
      <c r="AH43" s="29"/>
      <c r="AI43" s="22">
        <f t="shared" si="58"/>
        <v>0</v>
      </c>
    </row>
    <row r="44" spans="1:35" ht="15.75" thickBot="1" x14ac:dyDescent="0.3">
      <c r="A44" s="8" t="s">
        <v>77</v>
      </c>
      <c r="B44" s="6"/>
      <c r="C44" s="205"/>
      <c r="D44" s="78">
        <f t="shared" si="3"/>
        <v>0</v>
      </c>
      <c r="E44" s="19">
        <f t="shared" si="4"/>
        <v>0</v>
      </c>
      <c r="F44" s="75">
        <f t="shared" si="5"/>
        <v>0</v>
      </c>
      <c r="G44" s="137">
        <f t="shared" si="6"/>
        <v>0</v>
      </c>
      <c r="H44" s="78"/>
      <c r="I44" s="19"/>
      <c r="J44" s="75"/>
      <c r="K44" s="137">
        <f t="shared" si="52"/>
        <v>0</v>
      </c>
      <c r="L44" s="78"/>
      <c r="M44" s="19"/>
      <c r="N44" s="75"/>
      <c r="O44" s="137">
        <f t="shared" si="53"/>
        <v>0</v>
      </c>
      <c r="P44" s="78">
        <f t="shared" si="19"/>
        <v>0</v>
      </c>
      <c r="Q44" s="19">
        <f t="shared" si="20"/>
        <v>0</v>
      </c>
      <c r="R44" s="75">
        <f t="shared" si="21"/>
        <v>0</v>
      </c>
      <c r="S44" s="137">
        <f t="shared" si="54"/>
        <v>0</v>
      </c>
      <c r="T44" s="178">
        <v>0</v>
      </c>
      <c r="U44" s="101">
        <v>0</v>
      </c>
      <c r="V44" s="101">
        <v>0</v>
      </c>
      <c r="W44" s="22">
        <f t="shared" si="55"/>
        <v>0</v>
      </c>
      <c r="X44" s="78">
        <v>0</v>
      </c>
      <c r="Y44" s="19">
        <v>0</v>
      </c>
      <c r="Z44" s="27">
        <v>0</v>
      </c>
      <c r="AA44" s="22">
        <f t="shared" si="56"/>
        <v>0</v>
      </c>
      <c r="AB44" s="16">
        <v>0</v>
      </c>
      <c r="AC44" s="17">
        <v>0</v>
      </c>
      <c r="AD44" s="29">
        <v>0</v>
      </c>
      <c r="AE44" s="22">
        <f t="shared" si="57"/>
        <v>0</v>
      </c>
      <c r="AF44" s="16"/>
      <c r="AG44" s="17"/>
      <c r="AH44" s="29"/>
      <c r="AI44" s="22">
        <f t="shared" si="58"/>
        <v>0</v>
      </c>
    </row>
    <row r="45" spans="1:35" ht="15.75" thickBot="1" x14ac:dyDescent="0.3">
      <c r="A45" s="8" t="s">
        <v>78</v>
      </c>
      <c r="B45" s="6"/>
      <c r="C45" s="205"/>
      <c r="D45" s="78">
        <f t="shared" si="3"/>
        <v>0</v>
      </c>
      <c r="E45" s="19">
        <f t="shared" si="4"/>
        <v>0</v>
      </c>
      <c r="F45" s="75">
        <f t="shared" si="5"/>
        <v>0</v>
      </c>
      <c r="G45" s="137">
        <f t="shared" si="6"/>
        <v>0</v>
      </c>
      <c r="H45" s="78"/>
      <c r="I45" s="19"/>
      <c r="J45" s="75"/>
      <c r="K45" s="137">
        <f t="shared" si="52"/>
        <v>0</v>
      </c>
      <c r="L45" s="78"/>
      <c r="M45" s="19"/>
      <c r="N45" s="75"/>
      <c r="O45" s="137">
        <f t="shared" si="53"/>
        <v>0</v>
      </c>
      <c r="P45" s="78">
        <f t="shared" si="19"/>
        <v>0</v>
      </c>
      <c r="Q45" s="19">
        <f t="shared" si="20"/>
        <v>0</v>
      </c>
      <c r="R45" s="75">
        <f t="shared" si="21"/>
        <v>0</v>
      </c>
      <c r="S45" s="137">
        <f t="shared" si="54"/>
        <v>0</v>
      </c>
      <c r="T45" s="178">
        <v>0</v>
      </c>
      <c r="U45" s="101">
        <v>0</v>
      </c>
      <c r="V45" s="101">
        <v>0</v>
      </c>
      <c r="W45" s="22">
        <f t="shared" si="55"/>
        <v>0</v>
      </c>
      <c r="X45" s="78">
        <v>0</v>
      </c>
      <c r="Y45" s="19">
        <v>0</v>
      </c>
      <c r="Z45" s="27">
        <v>0</v>
      </c>
      <c r="AA45" s="22">
        <f t="shared" si="56"/>
        <v>0</v>
      </c>
      <c r="AB45" s="16">
        <v>0</v>
      </c>
      <c r="AC45" s="17">
        <v>0</v>
      </c>
      <c r="AD45" s="29">
        <v>0</v>
      </c>
      <c r="AE45" s="22">
        <f t="shared" si="57"/>
        <v>0</v>
      </c>
      <c r="AF45" s="16"/>
      <c r="AG45" s="17"/>
      <c r="AH45" s="29"/>
      <c r="AI45" s="22">
        <f t="shared" si="58"/>
        <v>0</v>
      </c>
    </row>
    <row r="46" spans="1:35" ht="15.75" thickBot="1" x14ac:dyDescent="0.3">
      <c r="A46" s="8" t="s">
        <v>79</v>
      </c>
      <c r="B46" s="40"/>
      <c r="C46" s="213"/>
      <c r="D46" s="81">
        <f t="shared" si="3"/>
        <v>0</v>
      </c>
      <c r="E46" s="28">
        <f t="shared" si="4"/>
        <v>0</v>
      </c>
      <c r="F46" s="138">
        <f t="shared" si="5"/>
        <v>0</v>
      </c>
      <c r="G46" s="139">
        <f t="shared" si="6"/>
        <v>0</v>
      </c>
      <c r="H46" s="81"/>
      <c r="I46" s="28"/>
      <c r="J46" s="138"/>
      <c r="K46" s="139">
        <f t="shared" si="52"/>
        <v>0</v>
      </c>
      <c r="L46" s="81"/>
      <c r="M46" s="28"/>
      <c r="N46" s="138"/>
      <c r="O46" s="139">
        <f t="shared" si="53"/>
        <v>0</v>
      </c>
      <c r="P46" s="81">
        <f t="shared" si="19"/>
        <v>0</v>
      </c>
      <c r="Q46" s="28">
        <f t="shared" si="20"/>
        <v>0</v>
      </c>
      <c r="R46" s="138">
        <f t="shared" si="21"/>
        <v>0</v>
      </c>
      <c r="S46" s="139">
        <f t="shared" si="54"/>
        <v>0</v>
      </c>
      <c r="T46" s="178">
        <v>0</v>
      </c>
      <c r="U46" s="101">
        <v>0</v>
      </c>
      <c r="V46" s="101">
        <v>0</v>
      </c>
      <c r="W46" s="22">
        <f t="shared" si="55"/>
        <v>0</v>
      </c>
      <c r="X46" s="81">
        <v>0</v>
      </c>
      <c r="Y46" s="28">
        <v>0</v>
      </c>
      <c r="Z46" s="56">
        <v>0</v>
      </c>
      <c r="AA46" s="22">
        <f t="shared" si="56"/>
        <v>0</v>
      </c>
      <c r="AB46" s="20">
        <v>0</v>
      </c>
      <c r="AC46" s="21">
        <v>0</v>
      </c>
      <c r="AD46" s="57">
        <v>0</v>
      </c>
      <c r="AE46" s="22">
        <f t="shared" si="57"/>
        <v>0</v>
      </c>
      <c r="AF46" s="20"/>
      <c r="AG46" s="21"/>
      <c r="AH46" s="57"/>
      <c r="AI46" s="22">
        <f t="shared" si="58"/>
        <v>0</v>
      </c>
    </row>
    <row r="47" spans="1:35" ht="15.75" thickBot="1" x14ac:dyDescent="0.3">
      <c r="A47" s="151">
        <v>10</v>
      </c>
      <c r="B47" s="148" t="s">
        <v>32</v>
      </c>
      <c r="C47" s="212"/>
      <c r="D47" s="42"/>
      <c r="E47" s="44"/>
      <c r="F47" s="45"/>
      <c r="G47" s="132"/>
      <c r="H47" s="42"/>
      <c r="I47" s="44"/>
      <c r="J47" s="45"/>
      <c r="K47" s="132"/>
      <c r="L47" s="197"/>
      <c r="M47" s="198"/>
      <c r="N47" s="199"/>
      <c r="O47" s="65"/>
      <c r="P47" s="42"/>
      <c r="Q47" s="44"/>
      <c r="R47" s="45"/>
      <c r="S47" s="65"/>
      <c r="T47" s="179">
        <v>0</v>
      </c>
      <c r="U47" s="109">
        <v>0</v>
      </c>
      <c r="V47" s="109">
        <v>0</v>
      </c>
      <c r="W47" s="108"/>
      <c r="X47" s="106"/>
      <c r="Y47" s="107"/>
      <c r="Z47" s="107"/>
      <c r="AA47" s="108"/>
      <c r="AB47" s="63"/>
      <c r="AC47" s="64"/>
      <c r="AD47" s="64"/>
      <c r="AE47" s="65"/>
      <c r="AF47" s="63"/>
      <c r="AG47" s="64"/>
      <c r="AH47" s="64"/>
      <c r="AI47" s="65"/>
    </row>
    <row r="48" spans="1:35" x14ac:dyDescent="0.25">
      <c r="A48" s="8" t="s">
        <v>56</v>
      </c>
      <c r="B48" s="41" t="s">
        <v>93</v>
      </c>
      <c r="C48" s="203">
        <f t="shared" ref="C48:C52" si="59">D48/$G$7</f>
        <v>0.86177884615384615</v>
      </c>
      <c r="D48" s="133">
        <f t="shared" si="3"/>
        <v>717</v>
      </c>
      <c r="E48" s="134">
        <f t="shared" si="4"/>
        <v>5</v>
      </c>
      <c r="F48" s="135">
        <f t="shared" si="5"/>
        <v>5</v>
      </c>
      <c r="G48" s="136">
        <f t="shared" si="6"/>
        <v>727</v>
      </c>
      <c r="H48" s="133">
        <v>11</v>
      </c>
      <c r="I48" s="134">
        <v>0</v>
      </c>
      <c r="J48" s="135">
        <v>1</v>
      </c>
      <c r="K48" s="136">
        <f t="shared" ref="K48:K52" si="60">H48+I48+J48</f>
        <v>12</v>
      </c>
      <c r="L48" s="133">
        <v>162</v>
      </c>
      <c r="M48" s="134">
        <v>0</v>
      </c>
      <c r="N48" s="135">
        <v>1</v>
      </c>
      <c r="O48" s="136">
        <f t="shared" ref="O48:O56" si="61">L48+M48+N48</f>
        <v>163</v>
      </c>
      <c r="P48" s="133">
        <f t="shared" si="19"/>
        <v>544</v>
      </c>
      <c r="Q48" s="134">
        <f t="shared" si="20"/>
        <v>5</v>
      </c>
      <c r="R48" s="135">
        <f t="shared" si="21"/>
        <v>3</v>
      </c>
      <c r="S48" s="136">
        <f t="shared" ref="S48:S56" si="62">P48+Q48+R48</f>
        <v>552</v>
      </c>
      <c r="T48" s="180">
        <v>29</v>
      </c>
      <c r="U48" s="104">
        <v>5</v>
      </c>
      <c r="V48" s="104">
        <v>3</v>
      </c>
      <c r="W48" s="15">
        <f t="shared" ref="W48:W56" si="63">T48+U48+V48</f>
        <v>37</v>
      </c>
      <c r="X48" s="77">
        <v>191</v>
      </c>
      <c r="Y48" s="37">
        <v>0</v>
      </c>
      <c r="Z48" s="55">
        <v>0</v>
      </c>
      <c r="AA48" s="15">
        <f t="shared" ref="AA48:AA56" si="64">X48+Y48+Z48</f>
        <v>191</v>
      </c>
      <c r="AB48" s="13">
        <v>324</v>
      </c>
      <c r="AC48" s="14">
        <v>0</v>
      </c>
      <c r="AD48" s="53">
        <v>0</v>
      </c>
      <c r="AE48" s="15">
        <f t="shared" ref="AE48:AE56" si="65">AB48+AC48+AD48</f>
        <v>324</v>
      </c>
      <c r="AF48" s="13"/>
      <c r="AG48" s="14"/>
      <c r="AH48" s="53"/>
      <c r="AI48" s="15">
        <f t="shared" ref="AI48:AI56" si="66">AF48+AG48+AH48</f>
        <v>0</v>
      </c>
    </row>
    <row r="49" spans="1:35" x14ac:dyDescent="0.25">
      <c r="A49" s="8" t="s">
        <v>57</v>
      </c>
      <c r="B49" s="7" t="s">
        <v>23</v>
      </c>
      <c r="C49" s="204">
        <f t="shared" si="59"/>
        <v>0.70072115384615385</v>
      </c>
      <c r="D49" s="78">
        <f t="shared" si="3"/>
        <v>583</v>
      </c>
      <c r="E49" s="19">
        <f t="shared" si="4"/>
        <v>140</v>
      </c>
      <c r="F49" s="75">
        <f t="shared" si="5"/>
        <v>4</v>
      </c>
      <c r="G49" s="137">
        <f t="shared" si="6"/>
        <v>727</v>
      </c>
      <c r="H49" s="78">
        <v>11</v>
      </c>
      <c r="I49" s="19">
        <v>0</v>
      </c>
      <c r="J49" s="75">
        <v>1</v>
      </c>
      <c r="K49" s="137">
        <f t="shared" si="60"/>
        <v>12</v>
      </c>
      <c r="L49" s="78">
        <v>16</v>
      </c>
      <c r="M49" s="19">
        <v>139</v>
      </c>
      <c r="N49" s="75">
        <v>1</v>
      </c>
      <c r="O49" s="137">
        <f t="shared" si="61"/>
        <v>156</v>
      </c>
      <c r="P49" s="78">
        <f t="shared" si="19"/>
        <v>556</v>
      </c>
      <c r="Q49" s="19">
        <f t="shared" si="20"/>
        <v>1</v>
      </c>
      <c r="R49" s="75">
        <f t="shared" si="21"/>
        <v>2</v>
      </c>
      <c r="S49" s="137">
        <f t="shared" si="62"/>
        <v>559</v>
      </c>
      <c r="T49" s="181">
        <v>34</v>
      </c>
      <c r="U49" s="98">
        <v>1</v>
      </c>
      <c r="V49" s="98">
        <v>2</v>
      </c>
      <c r="W49" s="18">
        <f t="shared" si="63"/>
        <v>37</v>
      </c>
      <c r="X49" s="78">
        <v>208</v>
      </c>
      <c r="Y49" s="19">
        <v>0</v>
      </c>
      <c r="Z49" s="27">
        <v>0</v>
      </c>
      <c r="AA49" s="18">
        <f t="shared" si="64"/>
        <v>208</v>
      </c>
      <c r="AB49" s="16">
        <v>314</v>
      </c>
      <c r="AC49" s="17">
        <v>0</v>
      </c>
      <c r="AD49" s="29">
        <v>0</v>
      </c>
      <c r="AE49" s="18">
        <f t="shared" si="65"/>
        <v>314</v>
      </c>
      <c r="AF49" s="16"/>
      <c r="AG49" s="17"/>
      <c r="AH49" s="29"/>
      <c r="AI49" s="18">
        <f t="shared" si="66"/>
        <v>0</v>
      </c>
    </row>
    <row r="50" spans="1:35" ht="21.75" customHeight="1" x14ac:dyDescent="0.25">
      <c r="A50" s="190" t="s">
        <v>58</v>
      </c>
      <c r="B50" s="191" t="s">
        <v>107</v>
      </c>
      <c r="C50" s="208"/>
      <c r="D50" s="143">
        <f t="shared" si="3"/>
        <v>235</v>
      </c>
      <c r="E50" s="144">
        <f t="shared" si="4"/>
        <v>61</v>
      </c>
      <c r="F50" s="145">
        <f t="shared" si="5"/>
        <v>7</v>
      </c>
      <c r="G50" s="222">
        <f t="shared" si="6"/>
        <v>303</v>
      </c>
      <c r="H50" s="143"/>
      <c r="I50" s="144"/>
      <c r="J50" s="145"/>
      <c r="K50" s="222">
        <f t="shared" si="60"/>
        <v>0</v>
      </c>
      <c r="L50" s="143"/>
      <c r="M50" s="144"/>
      <c r="N50" s="145"/>
      <c r="O50" s="222">
        <f t="shared" si="61"/>
        <v>0</v>
      </c>
      <c r="P50" s="143">
        <f t="shared" si="19"/>
        <v>235</v>
      </c>
      <c r="Q50" s="144">
        <f t="shared" si="20"/>
        <v>61</v>
      </c>
      <c r="R50" s="145">
        <f t="shared" si="21"/>
        <v>7</v>
      </c>
      <c r="S50" s="222">
        <f t="shared" si="62"/>
        <v>303</v>
      </c>
      <c r="T50" s="181">
        <v>2</v>
      </c>
      <c r="U50" s="98">
        <v>28</v>
      </c>
      <c r="V50" s="98">
        <v>7</v>
      </c>
      <c r="W50" s="92">
        <f t="shared" si="63"/>
        <v>37</v>
      </c>
      <c r="X50" s="90">
        <v>138</v>
      </c>
      <c r="Y50" s="91">
        <v>0</v>
      </c>
      <c r="Z50" s="93">
        <v>0</v>
      </c>
      <c r="AA50" s="92">
        <f t="shared" si="64"/>
        <v>138</v>
      </c>
      <c r="AB50" s="90">
        <v>95</v>
      </c>
      <c r="AC50" s="91">
        <v>33</v>
      </c>
      <c r="AD50" s="93">
        <v>0</v>
      </c>
      <c r="AE50" s="92">
        <f t="shared" si="65"/>
        <v>128</v>
      </c>
      <c r="AF50" s="90"/>
      <c r="AG50" s="91"/>
      <c r="AH50" s="93"/>
      <c r="AI50" s="92">
        <f t="shared" si="66"/>
        <v>0</v>
      </c>
    </row>
    <row r="51" spans="1:35" x14ac:dyDescent="0.25">
      <c r="A51" s="8" t="s">
        <v>59</v>
      </c>
      <c r="B51" s="7" t="s">
        <v>24</v>
      </c>
      <c r="C51" s="204">
        <f t="shared" si="59"/>
        <v>0.72235576923076927</v>
      </c>
      <c r="D51" s="78">
        <f t="shared" si="3"/>
        <v>601</v>
      </c>
      <c r="E51" s="19">
        <f t="shared" si="4"/>
        <v>161</v>
      </c>
      <c r="F51" s="75">
        <f t="shared" si="5"/>
        <v>2</v>
      </c>
      <c r="G51" s="137">
        <f t="shared" si="6"/>
        <v>764</v>
      </c>
      <c r="H51" s="78">
        <v>12</v>
      </c>
      <c r="I51" s="19">
        <v>0</v>
      </c>
      <c r="J51" s="75">
        <v>0</v>
      </c>
      <c r="K51" s="137">
        <f t="shared" si="60"/>
        <v>12</v>
      </c>
      <c r="L51" s="78">
        <v>4</v>
      </c>
      <c r="M51" s="19">
        <v>160</v>
      </c>
      <c r="N51" s="75"/>
      <c r="O51" s="137">
        <f t="shared" si="61"/>
        <v>164</v>
      </c>
      <c r="P51" s="78">
        <f t="shared" si="19"/>
        <v>585</v>
      </c>
      <c r="Q51" s="19">
        <f t="shared" si="20"/>
        <v>1</v>
      </c>
      <c r="R51" s="75">
        <f t="shared" si="21"/>
        <v>2</v>
      </c>
      <c r="S51" s="137">
        <f t="shared" si="62"/>
        <v>588</v>
      </c>
      <c r="T51" s="181">
        <v>34</v>
      </c>
      <c r="U51" s="98">
        <v>1</v>
      </c>
      <c r="V51" s="98">
        <v>2</v>
      </c>
      <c r="W51" s="18">
        <f t="shared" si="63"/>
        <v>37</v>
      </c>
      <c r="X51" s="78">
        <v>206</v>
      </c>
      <c r="Y51" s="19">
        <v>0</v>
      </c>
      <c r="Z51" s="27">
        <v>0</v>
      </c>
      <c r="AA51" s="18">
        <f t="shared" si="64"/>
        <v>206</v>
      </c>
      <c r="AB51" s="16">
        <v>345</v>
      </c>
      <c r="AC51" s="17">
        <v>0</v>
      </c>
      <c r="AD51" s="29">
        <v>0</v>
      </c>
      <c r="AE51" s="18">
        <f t="shared" si="65"/>
        <v>345</v>
      </c>
      <c r="AF51" s="16"/>
      <c r="AG51" s="17"/>
      <c r="AH51" s="29"/>
      <c r="AI51" s="18">
        <f t="shared" si="66"/>
        <v>0</v>
      </c>
    </row>
    <row r="52" spans="1:35" ht="25.5" x14ac:dyDescent="0.25">
      <c r="A52" s="8" t="s">
        <v>60</v>
      </c>
      <c r="B52" s="7" t="s">
        <v>118</v>
      </c>
      <c r="C52" s="204">
        <f t="shared" si="59"/>
        <v>9.6153846153846159E-3</v>
      </c>
      <c r="D52" s="78">
        <f t="shared" si="3"/>
        <v>8</v>
      </c>
      <c r="E52" s="19">
        <f t="shared" si="4"/>
        <v>0</v>
      </c>
      <c r="F52" s="75">
        <f t="shared" si="5"/>
        <v>0</v>
      </c>
      <c r="G52" s="137">
        <f t="shared" si="6"/>
        <v>8</v>
      </c>
      <c r="H52" s="78"/>
      <c r="I52" s="19"/>
      <c r="J52" s="75"/>
      <c r="K52" s="137">
        <f t="shared" si="60"/>
        <v>0</v>
      </c>
      <c r="L52" s="78"/>
      <c r="M52" s="19"/>
      <c r="N52" s="75"/>
      <c r="O52" s="137">
        <f t="shared" si="61"/>
        <v>0</v>
      </c>
      <c r="P52" s="78">
        <v>8</v>
      </c>
      <c r="Q52" s="19">
        <f t="shared" si="20"/>
        <v>0</v>
      </c>
      <c r="R52" s="75">
        <f t="shared" si="21"/>
        <v>0</v>
      </c>
      <c r="S52" s="137">
        <f t="shared" si="62"/>
        <v>8</v>
      </c>
      <c r="T52" s="181">
        <v>0</v>
      </c>
      <c r="U52" s="98">
        <v>0</v>
      </c>
      <c r="V52" s="98">
        <v>0</v>
      </c>
      <c r="W52" s="22">
        <f t="shared" si="63"/>
        <v>0</v>
      </c>
      <c r="X52" s="78">
        <v>0</v>
      </c>
      <c r="Y52" s="19">
        <v>0</v>
      </c>
      <c r="Z52" s="27">
        <v>0</v>
      </c>
      <c r="AA52" s="22">
        <f t="shared" si="64"/>
        <v>0</v>
      </c>
      <c r="AB52" s="16">
        <v>0</v>
      </c>
      <c r="AC52" s="17">
        <v>0</v>
      </c>
      <c r="AD52" s="29">
        <v>0</v>
      </c>
      <c r="AE52" s="22">
        <f t="shared" si="65"/>
        <v>0</v>
      </c>
      <c r="AF52" s="16"/>
      <c r="AG52" s="17"/>
      <c r="AH52" s="29"/>
      <c r="AI52" s="22">
        <f t="shared" si="66"/>
        <v>0</v>
      </c>
    </row>
    <row r="53" spans="1:35" ht="15.75" thickBot="1" x14ac:dyDescent="0.3">
      <c r="A53" s="167" t="s">
        <v>76</v>
      </c>
      <c r="B53" s="43"/>
      <c r="C53" s="213"/>
      <c r="D53" s="81"/>
      <c r="E53" s="28"/>
      <c r="F53" s="138"/>
      <c r="G53" s="139"/>
      <c r="H53" s="81"/>
      <c r="I53" s="28"/>
      <c r="J53" s="138"/>
      <c r="K53" s="139"/>
      <c r="L53" s="81"/>
      <c r="M53" s="28"/>
      <c r="N53" s="138"/>
      <c r="O53" s="139"/>
      <c r="P53" s="81"/>
      <c r="Q53" s="28"/>
      <c r="R53" s="138"/>
      <c r="S53" s="139"/>
      <c r="T53" s="182">
        <v>0</v>
      </c>
      <c r="U53" s="99">
        <v>0</v>
      </c>
      <c r="V53" s="99">
        <v>0</v>
      </c>
      <c r="W53" s="22">
        <f t="shared" si="63"/>
        <v>0</v>
      </c>
      <c r="X53" s="81">
        <v>0</v>
      </c>
      <c r="Y53" s="28">
        <v>0</v>
      </c>
      <c r="Z53" s="56">
        <v>0</v>
      </c>
      <c r="AA53" s="22">
        <f t="shared" si="64"/>
        <v>0</v>
      </c>
      <c r="AB53" s="20">
        <v>0</v>
      </c>
      <c r="AC53" s="21">
        <v>0</v>
      </c>
      <c r="AD53" s="57">
        <v>0</v>
      </c>
      <c r="AE53" s="22">
        <f t="shared" si="65"/>
        <v>0</v>
      </c>
      <c r="AF53" s="20"/>
      <c r="AG53" s="21"/>
      <c r="AH53" s="57"/>
      <c r="AI53" s="22">
        <f t="shared" si="66"/>
        <v>0</v>
      </c>
    </row>
    <row r="54" spans="1:35" ht="23.25" customHeight="1" thickBot="1" x14ac:dyDescent="0.3">
      <c r="A54" s="1">
        <v>11</v>
      </c>
      <c r="B54" s="146" t="s">
        <v>25</v>
      </c>
      <c r="C54" s="200">
        <f t="shared" ref="C54:C61" si="67">D54/$G$7</f>
        <v>0.68269230769230771</v>
      </c>
      <c r="D54" s="42">
        <f t="shared" si="3"/>
        <v>568</v>
      </c>
      <c r="E54" s="44">
        <f t="shared" si="4"/>
        <v>159</v>
      </c>
      <c r="F54" s="45">
        <f t="shared" si="5"/>
        <v>10</v>
      </c>
      <c r="G54" s="132">
        <f t="shared" si="6"/>
        <v>737</v>
      </c>
      <c r="H54" s="42">
        <v>11</v>
      </c>
      <c r="I54" s="44">
        <v>0</v>
      </c>
      <c r="J54" s="45">
        <v>1</v>
      </c>
      <c r="K54" s="132">
        <f t="shared" ref="K54:K56" si="68">H54+I54+J54</f>
        <v>12</v>
      </c>
      <c r="L54" s="42">
        <v>4</v>
      </c>
      <c r="M54" s="44">
        <v>159</v>
      </c>
      <c r="N54" s="45">
        <v>1</v>
      </c>
      <c r="O54" s="132">
        <f t="shared" si="61"/>
        <v>164</v>
      </c>
      <c r="P54" s="42">
        <f t="shared" si="19"/>
        <v>553</v>
      </c>
      <c r="Q54" s="44">
        <f t="shared" si="20"/>
        <v>0</v>
      </c>
      <c r="R54" s="45">
        <f t="shared" si="21"/>
        <v>8</v>
      </c>
      <c r="S54" s="132">
        <f t="shared" si="62"/>
        <v>561</v>
      </c>
      <c r="T54" s="183">
        <v>30</v>
      </c>
      <c r="U54" s="100">
        <v>0</v>
      </c>
      <c r="V54" s="100">
        <v>8</v>
      </c>
      <c r="W54" s="45">
        <f t="shared" si="63"/>
        <v>38</v>
      </c>
      <c r="X54" s="42">
        <v>208</v>
      </c>
      <c r="Y54" s="44">
        <v>0</v>
      </c>
      <c r="Z54" s="58">
        <v>0</v>
      </c>
      <c r="AA54" s="45">
        <f t="shared" si="64"/>
        <v>208</v>
      </c>
      <c r="AB54" s="42">
        <v>315</v>
      </c>
      <c r="AC54" s="44">
        <v>0</v>
      </c>
      <c r="AD54" s="58">
        <v>0</v>
      </c>
      <c r="AE54" s="45">
        <f t="shared" si="65"/>
        <v>315</v>
      </c>
      <c r="AF54" s="42"/>
      <c r="AG54" s="44"/>
      <c r="AH54" s="58"/>
      <c r="AI54" s="45">
        <f t="shared" si="66"/>
        <v>0</v>
      </c>
    </row>
    <row r="55" spans="1:35" ht="30" customHeight="1" thickBot="1" x14ac:dyDescent="0.3">
      <c r="A55" s="1">
        <v>12</v>
      </c>
      <c r="B55" s="148" t="s">
        <v>87</v>
      </c>
      <c r="C55" s="200">
        <f t="shared" si="67"/>
        <v>0.57091346153846156</v>
      </c>
      <c r="D55" s="42">
        <f t="shared" si="3"/>
        <v>475</v>
      </c>
      <c r="E55" s="44">
        <f t="shared" si="4"/>
        <v>53</v>
      </c>
      <c r="F55" s="45">
        <f t="shared" si="5"/>
        <v>4</v>
      </c>
      <c r="G55" s="132">
        <f t="shared" si="6"/>
        <v>532</v>
      </c>
      <c r="H55" s="42">
        <v>2</v>
      </c>
      <c r="I55" s="44">
        <v>9</v>
      </c>
      <c r="J55" s="45">
        <v>1</v>
      </c>
      <c r="K55" s="132">
        <f t="shared" si="68"/>
        <v>12</v>
      </c>
      <c r="L55" s="42">
        <v>0</v>
      </c>
      <c r="M55" s="44">
        <v>15</v>
      </c>
      <c r="N55" s="45">
        <v>0</v>
      </c>
      <c r="O55" s="132">
        <f t="shared" si="61"/>
        <v>15</v>
      </c>
      <c r="P55" s="42">
        <f t="shared" si="19"/>
        <v>473</v>
      </c>
      <c r="Q55" s="44">
        <f t="shared" si="20"/>
        <v>29</v>
      </c>
      <c r="R55" s="45">
        <f t="shared" si="21"/>
        <v>3</v>
      </c>
      <c r="S55" s="132">
        <f t="shared" si="62"/>
        <v>505</v>
      </c>
      <c r="T55" s="184">
        <v>8</v>
      </c>
      <c r="U55" s="105">
        <v>29</v>
      </c>
      <c r="V55" s="105">
        <v>1</v>
      </c>
      <c r="W55" s="45">
        <f t="shared" si="63"/>
        <v>38</v>
      </c>
      <c r="X55" s="42">
        <v>184</v>
      </c>
      <c r="Y55" s="44">
        <v>0</v>
      </c>
      <c r="Z55" s="58">
        <v>1</v>
      </c>
      <c r="AA55" s="45">
        <f t="shared" si="64"/>
        <v>185</v>
      </c>
      <c r="AB55" s="42">
        <v>281</v>
      </c>
      <c r="AC55" s="44">
        <v>0</v>
      </c>
      <c r="AD55" s="58">
        <v>1</v>
      </c>
      <c r="AE55" s="45">
        <f t="shared" si="65"/>
        <v>282</v>
      </c>
      <c r="AF55" s="42"/>
      <c r="AG55" s="44"/>
      <c r="AH55" s="58"/>
      <c r="AI55" s="45">
        <f t="shared" si="66"/>
        <v>0</v>
      </c>
    </row>
    <row r="56" spans="1:35" ht="24.75" customHeight="1" thickBot="1" x14ac:dyDescent="0.3">
      <c r="A56" s="1">
        <v>13</v>
      </c>
      <c r="B56" s="148" t="s">
        <v>27</v>
      </c>
      <c r="C56" s="200">
        <f t="shared" si="67"/>
        <v>0.61057692307692313</v>
      </c>
      <c r="D56" s="42">
        <f t="shared" si="3"/>
        <v>508</v>
      </c>
      <c r="E56" s="44">
        <f t="shared" si="4"/>
        <v>179</v>
      </c>
      <c r="F56" s="45">
        <f t="shared" si="5"/>
        <v>4</v>
      </c>
      <c r="G56" s="132">
        <f t="shared" si="6"/>
        <v>691</v>
      </c>
      <c r="H56" s="42">
        <v>3</v>
      </c>
      <c r="I56" s="44">
        <v>9</v>
      </c>
      <c r="J56" s="45">
        <v>0</v>
      </c>
      <c r="K56" s="132">
        <f t="shared" si="68"/>
        <v>12</v>
      </c>
      <c r="L56" s="42">
        <v>1</v>
      </c>
      <c r="M56" s="44">
        <v>148</v>
      </c>
      <c r="N56" s="45">
        <v>1</v>
      </c>
      <c r="O56" s="132">
        <f t="shared" si="61"/>
        <v>150</v>
      </c>
      <c r="P56" s="42">
        <f t="shared" si="19"/>
        <v>504</v>
      </c>
      <c r="Q56" s="44">
        <f t="shared" si="20"/>
        <v>22</v>
      </c>
      <c r="R56" s="45">
        <f t="shared" si="21"/>
        <v>3</v>
      </c>
      <c r="S56" s="132">
        <f t="shared" si="62"/>
        <v>529</v>
      </c>
      <c r="T56" s="183">
        <v>15</v>
      </c>
      <c r="U56" s="100">
        <v>22</v>
      </c>
      <c r="V56" s="100">
        <v>1</v>
      </c>
      <c r="W56" s="48">
        <f t="shared" si="63"/>
        <v>38</v>
      </c>
      <c r="X56" s="46">
        <v>246</v>
      </c>
      <c r="Y56" s="47">
        <v>0</v>
      </c>
      <c r="Z56" s="59">
        <v>1</v>
      </c>
      <c r="AA56" s="48">
        <f t="shared" si="64"/>
        <v>247</v>
      </c>
      <c r="AB56" s="46">
        <v>243</v>
      </c>
      <c r="AC56" s="47">
        <v>0</v>
      </c>
      <c r="AD56" s="59">
        <v>1</v>
      </c>
      <c r="AE56" s="48">
        <f t="shared" si="65"/>
        <v>244</v>
      </c>
      <c r="AF56" s="46"/>
      <c r="AG56" s="47"/>
      <c r="AH56" s="59"/>
      <c r="AI56" s="48">
        <f t="shared" si="66"/>
        <v>0</v>
      </c>
    </row>
    <row r="57" spans="1:35" ht="20.25" customHeight="1" thickBot="1" x14ac:dyDescent="0.3">
      <c r="A57" s="1">
        <v>14</v>
      </c>
      <c r="B57" s="148" t="s">
        <v>26</v>
      </c>
      <c r="C57" s="200"/>
      <c r="D57" s="42"/>
      <c r="E57" s="44"/>
      <c r="F57" s="45"/>
      <c r="G57" s="132"/>
      <c r="H57" s="42"/>
      <c r="I57" s="44"/>
      <c r="J57" s="45"/>
      <c r="K57" s="132"/>
      <c r="L57" s="197"/>
      <c r="M57" s="198"/>
      <c r="N57" s="199"/>
      <c r="O57" s="65"/>
      <c r="P57" s="42"/>
      <c r="Q57" s="44"/>
      <c r="R57" s="45"/>
      <c r="S57" s="65"/>
      <c r="T57" s="183">
        <v>0</v>
      </c>
      <c r="U57" s="100">
        <v>0</v>
      </c>
      <c r="V57" s="100">
        <v>0</v>
      </c>
      <c r="W57" s="65"/>
      <c r="X57" s="63"/>
      <c r="Y57" s="64"/>
      <c r="Z57" s="64"/>
      <c r="AA57" s="65"/>
      <c r="AB57" s="63"/>
      <c r="AC57" s="64"/>
      <c r="AD57" s="64"/>
      <c r="AE57" s="65"/>
      <c r="AF57" s="63"/>
      <c r="AG57" s="64"/>
      <c r="AH57" s="64"/>
      <c r="AI57" s="65"/>
    </row>
    <row r="58" spans="1:35" x14ac:dyDescent="0.25">
      <c r="A58" s="87" t="s">
        <v>61</v>
      </c>
      <c r="B58" s="211" t="s">
        <v>81</v>
      </c>
      <c r="C58" s="203">
        <f t="shared" si="67"/>
        <v>0.81129807692307687</v>
      </c>
      <c r="D58" s="133">
        <f t="shared" si="3"/>
        <v>675</v>
      </c>
      <c r="E58" s="134">
        <f t="shared" si="4"/>
        <v>0</v>
      </c>
      <c r="F58" s="135">
        <f t="shared" si="5"/>
        <v>1</v>
      </c>
      <c r="G58" s="136">
        <f t="shared" si="6"/>
        <v>676</v>
      </c>
      <c r="H58" s="133">
        <v>11</v>
      </c>
      <c r="I58" s="134">
        <v>0</v>
      </c>
      <c r="J58" s="135">
        <v>1</v>
      </c>
      <c r="K58" s="136">
        <f t="shared" ref="K58:K61" si="69">H58+I58+J58</f>
        <v>12</v>
      </c>
      <c r="L58" s="133">
        <v>15</v>
      </c>
      <c r="M58" s="134">
        <v>0</v>
      </c>
      <c r="N58" s="135">
        <v>0</v>
      </c>
      <c r="O58" s="136">
        <f t="shared" ref="O58:O61" si="70">L58+M58+N58</f>
        <v>15</v>
      </c>
      <c r="P58" s="133">
        <f t="shared" si="19"/>
        <v>649</v>
      </c>
      <c r="Q58" s="134">
        <f t="shared" si="20"/>
        <v>0</v>
      </c>
      <c r="R58" s="135">
        <f t="shared" si="21"/>
        <v>0</v>
      </c>
      <c r="S58" s="136">
        <f t="shared" ref="S58:S61" si="71">P58+Q58+R58</f>
        <v>649</v>
      </c>
      <c r="T58" s="180">
        <v>37</v>
      </c>
      <c r="U58" s="104">
        <v>0</v>
      </c>
      <c r="V58" s="104">
        <v>0</v>
      </c>
      <c r="W58" s="15">
        <f t="shared" ref="W58:W61" si="72">T58+U58+V58</f>
        <v>37</v>
      </c>
      <c r="X58" s="77">
        <v>258</v>
      </c>
      <c r="Y58" s="37">
        <v>0</v>
      </c>
      <c r="Z58" s="55">
        <v>0</v>
      </c>
      <c r="AA58" s="15">
        <f t="shared" ref="AA58:AA61" si="73">X58+Y58+Z58</f>
        <v>258</v>
      </c>
      <c r="AB58" s="13">
        <v>354</v>
      </c>
      <c r="AC58" s="14">
        <v>0</v>
      </c>
      <c r="AD58" s="53">
        <v>0</v>
      </c>
      <c r="AE58" s="15">
        <f t="shared" ref="AE58:AE61" si="74">AB58+AC58+AD58</f>
        <v>354</v>
      </c>
      <c r="AF58" s="13"/>
      <c r="AG58" s="14"/>
      <c r="AH58" s="53"/>
      <c r="AI58" s="15">
        <f t="shared" ref="AI58:AI61" si="75">AF58+AG58+AH58</f>
        <v>0</v>
      </c>
    </row>
    <row r="59" spans="1:35" x14ac:dyDescent="0.25">
      <c r="A59" s="2" t="s">
        <v>62</v>
      </c>
      <c r="B59" s="4" t="s">
        <v>82</v>
      </c>
      <c r="C59" s="204">
        <f t="shared" si="67"/>
        <v>0.69831730769230771</v>
      </c>
      <c r="D59" s="78">
        <f t="shared" si="3"/>
        <v>581</v>
      </c>
      <c r="E59" s="19">
        <f t="shared" si="4"/>
        <v>27</v>
      </c>
      <c r="F59" s="75">
        <f t="shared" si="5"/>
        <v>0</v>
      </c>
      <c r="G59" s="137">
        <f t="shared" si="6"/>
        <v>608</v>
      </c>
      <c r="H59" s="78">
        <v>12</v>
      </c>
      <c r="I59" s="19">
        <v>0</v>
      </c>
      <c r="J59" s="75">
        <v>0</v>
      </c>
      <c r="K59" s="137">
        <f t="shared" si="69"/>
        <v>12</v>
      </c>
      <c r="L59" s="78">
        <v>1</v>
      </c>
      <c r="M59" s="19">
        <v>4</v>
      </c>
      <c r="N59" s="75">
        <v>0</v>
      </c>
      <c r="O59" s="137">
        <f t="shared" si="70"/>
        <v>5</v>
      </c>
      <c r="P59" s="78">
        <f t="shared" si="19"/>
        <v>568</v>
      </c>
      <c r="Q59" s="19">
        <f t="shared" si="20"/>
        <v>23</v>
      </c>
      <c r="R59" s="75">
        <f t="shared" si="21"/>
        <v>0</v>
      </c>
      <c r="S59" s="137">
        <f t="shared" si="71"/>
        <v>591</v>
      </c>
      <c r="T59" s="181">
        <v>14</v>
      </c>
      <c r="U59" s="98">
        <v>23</v>
      </c>
      <c r="V59" s="98">
        <v>0</v>
      </c>
      <c r="W59" s="18">
        <f t="shared" si="72"/>
        <v>37</v>
      </c>
      <c r="X59" s="78">
        <v>202</v>
      </c>
      <c r="Y59" s="19">
        <v>0</v>
      </c>
      <c r="Z59" s="27">
        <v>0</v>
      </c>
      <c r="AA59" s="18">
        <f t="shared" si="73"/>
        <v>202</v>
      </c>
      <c r="AB59" s="16">
        <v>352</v>
      </c>
      <c r="AC59" s="17">
        <v>0</v>
      </c>
      <c r="AD59" s="29">
        <v>0</v>
      </c>
      <c r="AE59" s="18">
        <f t="shared" si="74"/>
        <v>352</v>
      </c>
      <c r="AF59" s="16"/>
      <c r="AG59" s="17"/>
      <c r="AH59" s="29"/>
      <c r="AI59" s="18">
        <f t="shared" si="75"/>
        <v>0</v>
      </c>
    </row>
    <row r="60" spans="1:35" x14ac:dyDescent="0.25">
      <c r="A60" s="2" t="s">
        <v>63</v>
      </c>
      <c r="B60" s="4" t="s">
        <v>83</v>
      </c>
      <c r="C60" s="204">
        <f t="shared" si="67"/>
        <v>0.67307692307692313</v>
      </c>
      <c r="D60" s="78">
        <f t="shared" si="3"/>
        <v>560</v>
      </c>
      <c r="E60" s="19">
        <f t="shared" si="4"/>
        <v>33</v>
      </c>
      <c r="F60" s="75">
        <f t="shared" si="5"/>
        <v>2</v>
      </c>
      <c r="G60" s="137">
        <f t="shared" si="6"/>
        <v>595</v>
      </c>
      <c r="H60" s="78">
        <v>11</v>
      </c>
      <c r="I60" s="19">
        <v>0</v>
      </c>
      <c r="J60" s="75">
        <v>0</v>
      </c>
      <c r="K60" s="137">
        <f t="shared" si="69"/>
        <v>11</v>
      </c>
      <c r="L60" s="78">
        <v>1</v>
      </c>
      <c r="M60" s="19">
        <v>7</v>
      </c>
      <c r="N60" s="75">
        <v>0</v>
      </c>
      <c r="O60" s="137">
        <f t="shared" si="70"/>
        <v>8</v>
      </c>
      <c r="P60" s="78">
        <f t="shared" si="19"/>
        <v>548</v>
      </c>
      <c r="Q60" s="19">
        <f t="shared" si="20"/>
        <v>26</v>
      </c>
      <c r="R60" s="75">
        <f t="shared" si="21"/>
        <v>2</v>
      </c>
      <c r="S60" s="137">
        <f t="shared" si="71"/>
        <v>576</v>
      </c>
      <c r="T60" s="181">
        <v>9</v>
      </c>
      <c r="U60" s="98">
        <v>26</v>
      </c>
      <c r="V60" s="98">
        <v>2</v>
      </c>
      <c r="W60" s="18">
        <f t="shared" si="72"/>
        <v>37</v>
      </c>
      <c r="X60" s="78">
        <v>217</v>
      </c>
      <c r="Y60" s="19">
        <v>0</v>
      </c>
      <c r="Z60" s="27">
        <v>0</v>
      </c>
      <c r="AA60" s="18">
        <f t="shared" si="73"/>
        <v>217</v>
      </c>
      <c r="AB60" s="16">
        <v>322</v>
      </c>
      <c r="AC60" s="17">
        <v>0</v>
      </c>
      <c r="AD60" s="29">
        <v>0</v>
      </c>
      <c r="AE60" s="18">
        <f t="shared" si="74"/>
        <v>322</v>
      </c>
      <c r="AF60" s="16"/>
      <c r="AG60" s="17"/>
      <c r="AH60" s="29"/>
      <c r="AI60" s="18">
        <f t="shared" si="75"/>
        <v>0</v>
      </c>
    </row>
    <row r="61" spans="1:35" ht="39" thickBot="1" x14ac:dyDescent="0.3">
      <c r="A61" s="220" t="s">
        <v>64</v>
      </c>
      <c r="B61" s="5" t="s">
        <v>84</v>
      </c>
      <c r="C61" s="217">
        <f t="shared" si="67"/>
        <v>0.69591346153846156</v>
      </c>
      <c r="D61" s="81">
        <f t="shared" si="3"/>
        <v>579</v>
      </c>
      <c r="E61" s="28">
        <f t="shared" si="4"/>
        <v>15</v>
      </c>
      <c r="F61" s="138">
        <f t="shared" si="5"/>
        <v>1</v>
      </c>
      <c r="G61" s="139">
        <f t="shared" si="6"/>
        <v>595</v>
      </c>
      <c r="H61" s="81">
        <v>12</v>
      </c>
      <c r="I61" s="28">
        <v>0</v>
      </c>
      <c r="J61" s="138">
        <v>0</v>
      </c>
      <c r="K61" s="139">
        <f t="shared" si="69"/>
        <v>12</v>
      </c>
      <c r="L61" s="81">
        <v>0</v>
      </c>
      <c r="M61" s="28">
        <v>15</v>
      </c>
      <c r="N61" s="138">
        <v>0</v>
      </c>
      <c r="O61" s="139">
        <f t="shared" si="70"/>
        <v>15</v>
      </c>
      <c r="P61" s="81">
        <f t="shared" si="19"/>
        <v>567</v>
      </c>
      <c r="Q61" s="28">
        <f t="shared" si="20"/>
        <v>0</v>
      </c>
      <c r="R61" s="138">
        <f t="shared" si="21"/>
        <v>1</v>
      </c>
      <c r="S61" s="139">
        <f t="shared" si="71"/>
        <v>568</v>
      </c>
      <c r="T61" s="182">
        <v>37</v>
      </c>
      <c r="U61" s="99">
        <v>0</v>
      </c>
      <c r="V61" s="99">
        <v>1</v>
      </c>
      <c r="W61" s="22">
        <f t="shared" si="72"/>
        <v>38</v>
      </c>
      <c r="X61" s="81">
        <v>222</v>
      </c>
      <c r="Y61" s="28">
        <v>0</v>
      </c>
      <c r="Z61" s="56">
        <v>0</v>
      </c>
      <c r="AA61" s="22">
        <f t="shared" si="73"/>
        <v>222</v>
      </c>
      <c r="AB61" s="20">
        <v>308</v>
      </c>
      <c r="AC61" s="21">
        <v>0</v>
      </c>
      <c r="AD61" s="57">
        <v>0</v>
      </c>
      <c r="AE61" s="22">
        <f t="shared" si="74"/>
        <v>308</v>
      </c>
      <c r="AF61" s="20"/>
      <c r="AG61" s="21"/>
      <c r="AH61" s="57"/>
      <c r="AI61" s="22">
        <f t="shared" si="75"/>
        <v>0</v>
      </c>
    </row>
    <row r="62" spans="1:35" ht="26.25" thickBot="1" x14ac:dyDescent="0.3">
      <c r="A62" s="1">
        <v>15</v>
      </c>
      <c r="B62" s="146" t="s">
        <v>28</v>
      </c>
      <c r="C62" s="212"/>
      <c r="D62" s="42"/>
      <c r="E62" s="44"/>
      <c r="F62" s="45"/>
      <c r="G62" s="132"/>
      <c r="H62" s="42"/>
      <c r="I62" s="44"/>
      <c r="J62" s="45"/>
      <c r="K62" s="132"/>
      <c r="L62" s="42"/>
      <c r="M62" s="44"/>
      <c r="N62" s="45"/>
      <c r="O62" s="132"/>
      <c r="P62" s="42"/>
      <c r="Q62" s="44"/>
      <c r="R62" s="45"/>
      <c r="S62" s="132"/>
      <c r="T62" s="183">
        <v>0</v>
      </c>
      <c r="U62" s="100">
        <v>0</v>
      </c>
      <c r="V62" s="100">
        <v>0</v>
      </c>
      <c r="W62" s="25"/>
      <c r="X62" s="82"/>
      <c r="Y62" s="83"/>
      <c r="Z62" s="83"/>
      <c r="AA62" s="25"/>
      <c r="AB62" s="30"/>
      <c r="AC62" s="31"/>
      <c r="AD62" s="31"/>
      <c r="AE62" s="25"/>
      <c r="AF62" s="30"/>
      <c r="AG62" s="31"/>
      <c r="AH62" s="31"/>
      <c r="AI62" s="25"/>
    </row>
    <row r="63" spans="1:35" x14ac:dyDescent="0.25">
      <c r="A63" s="221" t="s">
        <v>65</v>
      </c>
      <c r="B63" s="211" t="s">
        <v>29</v>
      </c>
      <c r="C63" s="203">
        <f t="shared" ref="C63:C66" si="76">D63/$G$7</f>
        <v>0.75600961538461542</v>
      </c>
      <c r="D63" s="133">
        <f t="shared" si="3"/>
        <v>629</v>
      </c>
      <c r="E63" s="134">
        <f t="shared" si="4"/>
        <v>9</v>
      </c>
      <c r="F63" s="135">
        <f t="shared" si="5"/>
        <v>0</v>
      </c>
      <c r="G63" s="136">
        <f t="shared" si="6"/>
        <v>638</v>
      </c>
      <c r="H63" s="133">
        <v>3</v>
      </c>
      <c r="I63" s="134">
        <v>9</v>
      </c>
      <c r="J63" s="135">
        <v>0</v>
      </c>
      <c r="K63" s="136">
        <f t="shared" ref="K63:K65" si="77">H63+I63+J63</f>
        <v>12</v>
      </c>
      <c r="L63" s="133">
        <v>0</v>
      </c>
      <c r="M63" s="134">
        <v>0</v>
      </c>
      <c r="N63" s="135">
        <v>0</v>
      </c>
      <c r="O63" s="136">
        <f t="shared" ref="O63" si="78">L63+M63+N63</f>
        <v>0</v>
      </c>
      <c r="P63" s="133">
        <f t="shared" si="19"/>
        <v>626</v>
      </c>
      <c r="Q63" s="134">
        <f t="shared" si="20"/>
        <v>0</v>
      </c>
      <c r="R63" s="135">
        <f t="shared" si="21"/>
        <v>0</v>
      </c>
      <c r="S63" s="136">
        <f t="shared" ref="S63:S65" si="79">P63+Q63+R63</f>
        <v>626</v>
      </c>
      <c r="T63" s="180">
        <v>37</v>
      </c>
      <c r="U63" s="104">
        <v>0</v>
      </c>
      <c r="V63" s="104">
        <v>0</v>
      </c>
      <c r="W63" s="15">
        <f t="shared" ref="W63:W65" si="80">T63+U63+V63</f>
        <v>37</v>
      </c>
      <c r="X63" s="77">
        <v>249</v>
      </c>
      <c r="Y63" s="37">
        <v>0</v>
      </c>
      <c r="Z63" s="55">
        <v>0</v>
      </c>
      <c r="AA63" s="15">
        <f t="shared" ref="AA63:AA65" si="81">X63+Y63+Z63</f>
        <v>249</v>
      </c>
      <c r="AB63" s="13">
        <v>340</v>
      </c>
      <c r="AC63" s="14">
        <v>0</v>
      </c>
      <c r="AD63" s="53">
        <v>0</v>
      </c>
      <c r="AE63" s="15">
        <f t="shared" ref="AE63:AE65" si="82">AB63+AC63+AD63</f>
        <v>340</v>
      </c>
      <c r="AF63" s="13"/>
      <c r="AG63" s="14"/>
      <c r="AH63" s="53"/>
      <c r="AI63" s="15">
        <f t="shared" ref="AI63:AI65" si="83">AF63+AG63+AH63</f>
        <v>0</v>
      </c>
    </row>
    <row r="64" spans="1:35" ht="15.75" thickBot="1" x14ac:dyDescent="0.3">
      <c r="A64" s="168" t="s">
        <v>66</v>
      </c>
      <c r="B64" s="169" t="s">
        <v>30</v>
      </c>
      <c r="C64" s="204">
        <f t="shared" si="76"/>
        <v>0.76081730769230771</v>
      </c>
      <c r="D64" s="78">
        <f t="shared" si="3"/>
        <v>633</v>
      </c>
      <c r="E64" s="19">
        <f t="shared" si="4"/>
        <v>10</v>
      </c>
      <c r="F64" s="75">
        <f t="shared" si="5"/>
        <v>0</v>
      </c>
      <c r="G64" s="137">
        <f t="shared" si="6"/>
        <v>643</v>
      </c>
      <c r="H64" s="78">
        <v>2</v>
      </c>
      <c r="I64" s="19">
        <v>10</v>
      </c>
      <c r="J64" s="75">
        <v>0</v>
      </c>
      <c r="K64" s="137">
        <f t="shared" si="77"/>
        <v>12</v>
      </c>
      <c r="L64" s="78">
        <v>0</v>
      </c>
      <c r="M64" s="19">
        <v>0</v>
      </c>
      <c r="N64" s="75">
        <v>0</v>
      </c>
      <c r="O64" s="137">
        <f t="shared" ref="O64:O65" si="84">L64+M64+N64</f>
        <v>0</v>
      </c>
      <c r="P64" s="78">
        <f t="shared" si="19"/>
        <v>631</v>
      </c>
      <c r="Q64" s="19">
        <f t="shared" si="20"/>
        <v>0</v>
      </c>
      <c r="R64" s="75">
        <f t="shared" si="21"/>
        <v>0</v>
      </c>
      <c r="S64" s="137">
        <f t="shared" si="79"/>
        <v>631</v>
      </c>
      <c r="T64" s="182">
        <v>37</v>
      </c>
      <c r="U64" s="99">
        <v>0</v>
      </c>
      <c r="V64" s="99">
        <v>0</v>
      </c>
      <c r="W64" s="36">
        <f t="shared" si="80"/>
        <v>37</v>
      </c>
      <c r="X64" s="79">
        <v>262</v>
      </c>
      <c r="Y64" s="39">
        <v>0</v>
      </c>
      <c r="Z64" s="80">
        <v>0</v>
      </c>
      <c r="AA64" s="36">
        <f t="shared" si="81"/>
        <v>262</v>
      </c>
      <c r="AB64" s="38">
        <v>332</v>
      </c>
      <c r="AC64" s="35">
        <v>0</v>
      </c>
      <c r="AD64" s="54">
        <v>0</v>
      </c>
      <c r="AE64" s="36">
        <f t="shared" si="82"/>
        <v>332</v>
      </c>
      <c r="AF64" s="38"/>
      <c r="AG64" s="35"/>
      <c r="AH64" s="54"/>
      <c r="AI64" s="36">
        <f t="shared" si="83"/>
        <v>0</v>
      </c>
    </row>
    <row r="65" spans="1:35" ht="26.25" thickBot="1" x14ac:dyDescent="0.3">
      <c r="A65" s="160">
        <v>16</v>
      </c>
      <c r="B65" s="161" t="s">
        <v>86</v>
      </c>
      <c r="C65" s="217">
        <f t="shared" si="76"/>
        <v>0.78485576923076927</v>
      </c>
      <c r="D65" s="79">
        <f t="shared" si="3"/>
        <v>653</v>
      </c>
      <c r="E65" s="39">
        <f t="shared" si="4"/>
        <v>0</v>
      </c>
      <c r="F65" s="76">
        <f t="shared" si="5"/>
        <v>0</v>
      </c>
      <c r="G65" s="139">
        <f t="shared" si="6"/>
        <v>653</v>
      </c>
      <c r="H65" s="79">
        <v>12</v>
      </c>
      <c r="I65" s="39">
        <v>0</v>
      </c>
      <c r="J65" s="76">
        <v>0</v>
      </c>
      <c r="K65" s="139">
        <f t="shared" si="77"/>
        <v>12</v>
      </c>
      <c r="L65" s="79">
        <v>0</v>
      </c>
      <c r="M65" s="39">
        <v>0</v>
      </c>
      <c r="N65" s="76">
        <v>0</v>
      </c>
      <c r="O65" s="139">
        <f t="shared" si="84"/>
        <v>0</v>
      </c>
      <c r="P65" s="79">
        <f t="shared" si="19"/>
        <v>641</v>
      </c>
      <c r="Q65" s="39">
        <f t="shared" si="20"/>
        <v>0</v>
      </c>
      <c r="R65" s="76">
        <f t="shared" si="21"/>
        <v>0</v>
      </c>
      <c r="S65" s="139">
        <f t="shared" si="79"/>
        <v>641</v>
      </c>
      <c r="T65" s="183">
        <v>37</v>
      </c>
      <c r="U65" s="100">
        <v>0</v>
      </c>
      <c r="V65" s="100">
        <v>0</v>
      </c>
      <c r="W65" s="26">
        <f t="shared" si="80"/>
        <v>37</v>
      </c>
      <c r="X65" s="84">
        <v>261</v>
      </c>
      <c r="Y65" s="85">
        <v>0</v>
      </c>
      <c r="Z65" s="86">
        <v>0</v>
      </c>
      <c r="AA65" s="26">
        <f t="shared" si="81"/>
        <v>261</v>
      </c>
      <c r="AB65" s="34">
        <v>343</v>
      </c>
      <c r="AC65" s="49">
        <v>0</v>
      </c>
      <c r="AD65" s="60">
        <v>0</v>
      </c>
      <c r="AE65" s="26">
        <f t="shared" si="82"/>
        <v>343</v>
      </c>
      <c r="AF65" s="34"/>
      <c r="AG65" s="49"/>
      <c r="AH65" s="60"/>
      <c r="AI65" s="26">
        <f t="shared" si="83"/>
        <v>0</v>
      </c>
    </row>
    <row r="66" spans="1:35" ht="16.5" thickBot="1" x14ac:dyDescent="0.3">
      <c r="A66" s="170"/>
      <c r="B66" s="171" t="s">
        <v>90</v>
      </c>
      <c r="C66" s="141"/>
      <c r="D66" s="42">
        <f>SUM(D7:D65)</f>
        <v>18130</v>
      </c>
      <c r="E66" s="44">
        <f t="shared" ref="E66:F66" si="85">SUM(E7:E65)</f>
        <v>3897</v>
      </c>
      <c r="F66" s="44">
        <f t="shared" si="85"/>
        <v>1298</v>
      </c>
      <c r="G66" s="45">
        <f t="shared" ref="G66" si="86">SUM(K66+O66+S66+W66+AA66+AE66+AI66)</f>
        <v>0</v>
      </c>
      <c r="H66" s="42">
        <f>SUM(H7:H65)</f>
        <v>333</v>
      </c>
      <c r="I66" s="44">
        <f>SUM(I7:I65)</f>
        <v>75</v>
      </c>
      <c r="J66" s="44">
        <f>SUM(J7:J65)</f>
        <v>11</v>
      </c>
      <c r="K66" s="45"/>
      <c r="L66" s="42">
        <f>SUM(L7:L65)</f>
        <v>1320</v>
      </c>
      <c r="M66" s="44">
        <f>SUM(M7:M65)</f>
        <v>2280</v>
      </c>
      <c r="N66" s="44">
        <f>SUM(N7:N65)</f>
        <v>52</v>
      </c>
      <c r="O66" s="45"/>
      <c r="P66" s="42">
        <f>SUM(P7:P65)</f>
        <v>16477</v>
      </c>
      <c r="Q66" s="44">
        <f t="shared" ref="Q66:R66" si="87">SUM(Q7:Q65)</f>
        <v>1542</v>
      </c>
      <c r="R66" s="44">
        <f t="shared" si="87"/>
        <v>1235</v>
      </c>
      <c r="S66" s="45"/>
      <c r="T66" s="196">
        <f>SUM(T7:T65)</f>
        <v>829</v>
      </c>
      <c r="U66" s="24">
        <f>SUM(U7:U65)</f>
        <v>465</v>
      </c>
      <c r="V66" s="51">
        <f>SUM(V7:V65)</f>
        <v>116</v>
      </c>
      <c r="W66" s="25"/>
      <c r="X66" s="23">
        <f>SUM(X7:X65)</f>
        <v>6603</v>
      </c>
      <c r="Y66" s="24">
        <f>SUM(Y7:Y65)</f>
        <v>556</v>
      </c>
      <c r="Z66" s="51">
        <f>SUM(Z7:Z65)</f>
        <v>283</v>
      </c>
      <c r="AA66" s="25"/>
      <c r="AB66" s="23">
        <f>SUM(AB7:AB65)</f>
        <v>8965</v>
      </c>
      <c r="AC66" s="24">
        <f>SUM(AC7:AC65)</f>
        <v>521</v>
      </c>
      <c r="AD66" s="51">
        <f>SUM(AD7:AD65)</f>
        <v>836</v>
      </c>
      <c r="AE66" s="25"/>
      <c r="AF66" s="23">
        <f>SUM(AF7:AF65)</f>
        <v>0</v>
      </c>
      <c r="AG66" s="24">
        <f>SUM(AG7:AG65)</f>
        <v>0</v>
      </c>
      <c r="AH66" s="51">
        <f>SUM(AH7:AH65)</f>
        <v>0</v>
      </c>
      <c r="AI66" s="25"/>
    </row>
    <row r="67" spans="1:35" ht="16.5" thickBot="1" x14ac:dyDescent="0.3">
      <c r="A67" s="172"/>
      <c r="B67" s="173"/>
      <c r="C67" s="142"/>
      <c r="D67" s="223">
        <f>D66+E66+F66</f>
        <v>23325</v>
      </c>
      <c r="E67" s="224"/>
      <c r="F67" s="225"/>
      <c r="G67" s="226">
        <f>SUM(G7:G65)</f>
        <v>23325</v>
      </c>
      <c r="H67" s="227">
        <f>H66+I66+J66</f>
        <v>419</v>
      </c>
      <c r="I67" s="224"/>
      <c r="J67" s="225"/>
      <c r="K67" s="226">
        <f>SUM(K7:K65)</f>
        <v>419</v>
      </c>
      <c r="L67" s="227">
        <f>L66+M66+N66</f>
        <v>3652</v>
      </c>
      <c r="M67" s="224"/>
      <c r="N67" s="228"/>
      <c r="O67" s="229">
        <f>SUM(O7:O65)</f>
        <v>3652</v>
      </c>
      <c r="P67" s="227">
        <f>P66+Q66+R66</f>
        <v>19254</v>
      </c>
      <c r="Q67" s="224"/>
      <c r="R67" s="228"/>
      <c r="S67" s="229">
        <f>SUM(S7:S65)</f>
        <v>19254</v>
      </c>
      <c r="T67" s="112">
        <f>T66+U66+V66</f>
        <v>1410</v>
      </c>
      <c r="U67" s="113"/>
      <c r="V67" s="116"/>
      <c r="W67" s="50">
        <f>SUM(W7:W65)</f>
        <v>1410</v>
      </c>
      <c r="X67" s="112">
        <f>X66+Y66+Z66</f>
        <v>7442</v>
      </c>
      <c r="Y67" s="113"/>
      <c r="Z67" s="116"/>
      <c r="AA67" s="50">
        <f>SUM(AA7:AA65)</f>
        <v>7442</v>
      </c>
      <c r="AB67" s="122">
        <f>AB66+AC66+AD66</f>
        <v>10322</v>
      </c>
      <c r="AC67" s="123"/>
      <c r="AD67" s="124"/>
      <c r="AE67" s="50">
        <f>SUM(AE7:AE65)</f>
        <v>10322</v>
      </c>
      <c r="AF67" s="122">
        <f>AF66+AG66+AH66</f>
        <v>0</v>
      </c>
      <c r="AG67" s="123"/>
      <c r="AH67" s="124"/>
      <c r="AI67" s="50">
        <f>SUM(AI7:AI65)</f>
        <v>0</v>
      </c>
    </row>
    <row r="68" spans="1:35" ht="18.75" x14ac:dyDescent="0.3">
      <c r="B68" s="125" t="s">
        <v>110</v>
      </c>
      <c r="H68" s="111"/>
      <c r="I68" s="111"/>
      <c r="J68" s="111"/>
    </row>
    <row r="69" spans="1:35" ht="15.75" x14ac:dyDescent="0.25">
      <c r="A69">
        <v>1</v>
      </c>
      <c r="B69" s="88" t="s">
        <v>98</v>
      </c>
    </row>
    <row r="70" spans="1:35" ht="15.75" x14ac:dyDescent="0.25">
      <c r="B70" s="89" t="s">
        <v>124</v>
      </c>
    </row>
    <row r="71" spans="1:35" ht="15.75" x14ac:dyDescent="0.25">
      <c r="B71" s="89" t="s">
        <v>123</v>
      </c>
    </row>
    <row r="72" spans="1:35" ht="15.75" x14ac:dyDescent="0.25">
      <c r="B72" s="88" t="s">
        <v>99</v>
      </c>
    </row>
    <row r="73" spans="1:35" ht="15.75" x14ac:dyDescent="0.25">
      <c r="B73" s="88"/>
    </row>
    <row r="74" spans="1:35" ht="18.75" x14ac:dyDescent="0.3">
      <c r="B74" s="125" t="s">
        <v>111</v>
      </c>
    </row>
    <row r="75" spans="1:35" ht="18.75" x14ac:dyDescent="0.3">
      <c r="B75" s="125"/>
    </row>
    <row r="76" spans="1:35" ht="15.75" x14ac:dyDescent="0.25">
      <c r="A76" s="89">
        <v>1</v>
      </c>
      <c r="B76" s="89" t="s">
        <v>119</v>
      </c>
    </row>
    <row r="77" spans="1:35" ht="15.75" x14ac:dyDescent="0.25">
      <c r="A77" s="89"/>
      <c r="B77" s="89"/>
    </row>
    <row r="78" spans="1:35" ht="15.75" x14ac:dyDescent="0.25">
      <c r="A78" s="89">
        <v>2</v>
      </c>
      <c r="B78" s="89" t="s">
        <v>121</v>
      </c>
    </row>
    <row r="79" spans="1:35" ht="15.75" x14ac:dyDescent="0.25">
      <c r="A79" s="89"/>
      <c r="B79" s="89"/>
    </row>
    <row r="80" spans="1:35" ht="15.75" x14ac:dyDescent="0.25">
      <c r="A80" s="89">
        <v>3</v>
      </c>
      <c r="B80" s="89" t="s">
        <v>120</v>
      </c>
    </row>
    <row r="81" spans="1:2" ht="15.75" x14ac:dyDescent="0.25">
      <c r="A81" s="89"/>
      <c r="B81" s="89"/>
    </row>
    <row r="82" spans="1:2" ht="18.75" x14ac:dyDescent="0.3">
      <c r="B82" s="125" t="s">
        <v>100</v>
      </c>
    </row>
    <row r="83" spans="1:2" ht="18.75" x14ac:dyDescent="0.3">
      <c r="B83" s="125"/>
    </row>
    <row r="84" spans="1:2" ht="15.75" x14ac:dyDescent="0.25">
      <c r="A84" s="89"/>
      <c r="B84" s="89" t="s">
        <v>101</v>
      </c>
    </row>
    <row r="85" spans="1:2" ht="15.75" x14ac:dyDescent="0.25">
      <c r="A85" s="89"/>
      <c r="B85" s="89"/>
    </row>
    <row r="86" spans="1:2" ht="15.75" x14ac:dyDescent="0.25">
      <c r="A86" s="89"/>
      <c r="B86" s="89" t="s">
        <v>102</v>
      </c>
    </row>
    <row r="87" spans="1:2" ht="15.75" x14ac:dyDescent="0.25">
      <c r="A87" s="89"/>
      <c r="B87" s="89"/>
    </row>
    <row r="88" spans="1:2" ht="15.75" x14ac:dyDescent="0.25">
      <c r="A88" s="89"/>
      <c r="B88" s="89" t="s">
        <v>103</v>
      </c>
    </row>
  </sheetData>
  <mergeCells count="31">
    <mergeCell ref="S3:S5"/>
    <mergeCell ref="O3:O5"/>
    <mergeCell ref="K3:K5"/>
    <mergeCell ref="AF4:AH4"/>
    <mergeCell ref="AI5:AI6"/>
    <mergeCell ref="AF67:AH67"/>
    <mergeCell ref="X4:Z4"/>
    <mergeCell ref="AA5:AA6"/>
    <mergeCell ref="X67:Z67"/>
    <mergeCell ref="AB4:AD4"/>
    <mergeCell ref="AE5:AE6"/>
    <mergeCell ref="AB67:AD67"/>
    <mergeCell ref="P4:R4"/>
    <mergeCell ref="P67:R67"/>
    <mergeCell ref="T4:V4"/>
    <mergeCell ref="W5:W6"/>
    <mergeCell ref="T67:V67"/>
    <mergeCell ref="L4:N4"/>
    <mergeCell ref="L67:N67"/>
    <mergeCell ref="H2:J2"/>
    <mergeCell ref="H68:J68"/>
    <mergeCell ref="D3:F3"/>
    <mergeCell ref="B66:B67"/>
    <mergeCell ref="A66:A67"/>
    <mergeCell ref="D67:F67"/>
    <mergeCell ref="H67:J67"/>
    <mergeCell ref="D4:F4"/>
    <mergeCell ref="H4:J4"/>
    <mergeCell ref="C3:C5"/>
    <mergeCell ref="A3:B5"/>
    <mergeCell ref="G3:G5"/>
  </mergeCells>
  <hyperlinks>
    <hyperlink ref="B64" r:id="rId1" display="https://sadbutaki.ru/" xr:uid="{00000000-0004-0000-0000-000000000000}"/>
  </hyperlinks>
  <pageMargins left="0.39370078740157483" right="0.39370078740157483" top="0.39370078740157483" bottom="0.39370078740157483" header="0" footer="0"/>
  <pageSetup paperSize="9" scale="5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2021-12-15T07:38:56Z</cp:lastPrinted>
  <dcterms:created xsi:type="dcterms:W3CDTF">2021-11-23T15:48:37Z</dcterms:created>
  <dcterms:modified xsi:type="dcterms:W3CDTF">2021-12-15T07:45:03Z</dcterms:modified>
</cp:coreProperties>
</file>